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0955" windowHeight="9465" tabRatio="819" activeTab="12"/>
  </bookViews>
  <sheets>
    <sheet name="CQ (13)" sheetId="15" r:id="rId1"/>
    <sheet name="CQ (7)" sheetId="8" r:id="rId2"/>
    <sheet name="CQ (12)" sheetId="14" r:id="rId3"/>
    <sheet name="CQ (11)" sheetId="13" r:id="rId4"/>
    <sheet name="CQ (10)" sheetId="12" r:id="rId5"/>
    <sheet name="CQ (9)" sheetId="11" r:id="rId6"/>
    <sheet name="CQ (8)" sheetId="10" r:id="rId7"/>
    <sheet name="CQ (6)" sheetId="7" r:id="rId8"/>
    <sheet name="CQ (5)" sheetId="6" r:id="rId9"/>
    <sheet name="CQ (4)" sheetId="5" r:id="rId10"/>
    <sheet name="CQ (3)" sheetId="4" r:id="rId11"/>
    <sheet name="CQ (2)" sheetId="3" r:id="rId12"/>
    <sheet name="CQ (1)" sheetId="9" r:id="rId13"/>
    <sheet name="DH-2.2017tong" sheetId="2" state="hidden" r:id="rId14"/>
  </sheets>
  <externalReferences>
    <externalReference r:id="rId15"/>
    <externalReference r:id="rId16"/>
  </externalReferences>
  <definedNames>
    <definedName name="_xlnm.Print_Area" localSheetId="12">'CQ (1)'!$A$1:$O$24</definedName>
    <definedName name="_xlnm.Print_Area" localSheetId="4">'CQ (10)'!$A$1:$O$25</definedName>
    <definedName name="_xlnm.Print_Area" localSheetId="3">'CQ (11)'!$A$1:$O$23</definedName>
    <definedName name="_xlnm.Print_Area" localSheetId="2">'CQ (12)'!$A$1:$O$23</definedName>
    <definedName name="_xlnm.Print_Area" localSheetId="0">'CQ (13)'!$A$1:$O$24</definedName>
    <definedName name="_xlnm.Print_Area" localSheetId="11">'CQ (2)'!$A$1:$O$25</definedName>
    <definedName name="_xlnm.Print_Area" localSheetId="10">'CQ (3)'!$A$1:$O$23</definedName>
    <definedName name="_xlnm.Print_Area" localSheetId="9">'CQ (4)'!$A$1:$O$22</definedName>
    <definedName name="_xlnm.Print_Area" localSheetId="8">'CQ (5)'!$A$1:$O$22</definedName>
    <definedName name="_xlnm.Print_Area" localSheetId="7">'CQ (6)'!$A$1:$O$22</definedName>
    <definedName name="_xlnm.Print_Area" localSheetId="1">'CQ (7)'!$A$1:$O$25</definedName>
    <definedName name="_xlnm.Print_Area" localSheetId="6">'CQ (8)'!$A$1:$O$23</definedName>
    <definedName name="_xlnm.Print_Area" localSheetId="5">'CQ (9)'!$A$1:$O$22</definedName>
    <definedName name="_xlnm.Print_Area" localSheetId="13">'DH-2.2017tong'!$A$1:$O$48</definedName>
  </definedNames>
  <calcPr calcId="144525"/>
</workbook>
</file>

<file path=xl/calcChain.xml><?xml version="1.0" encoding="utf-8"?>
<calcChain xmlns="http://schemas.openxmlformats.org/spreadsheetml/2006/main">
  <c r="A5" i="15" l="1"/>
  <c r="Y9" i="15"/>
  <c r="L9" i="15"/>
  <c r="J9" i="15"/>
  <c r="J7" i="15"/>
  <c r="W14" i="15"/>
  <c r="R14" i="15"/>
  <c r="Q14" i="15"/>
  <c r="W13" i="15"/>
  <c r="R13" i="15"/>
  <c r="Q13" i="15"/>
  <c r="W12" i="15"/>
  <c r="R12" i="15"/>
  <c r="Q12" i="15"/>
  <c r="A13" i="15"/>
  <c r="A14" i="15" s="1"/>
  <c r="Y9" i="14" l="1"/>
  <c r="L9" i="14"/>
  <c r="J9" i="14"/>
  <c r="J7" i="14"/>
  <c r="A5" i="14"/>
  <c r="Y9" i="13"/>
  <c r="L9" i="13"/>
  <c r="J9" i="13"/>
  <c r="J7" i="13"/>
  <c r="A5" i="13"/>
  <c r="Y9" i="12"/>
  <c r="L9" i="12"/>
  <c r="J9" i="12"/>
  <c r="J7" i="12"/>
  <c r="A5" i="12"/>
  <c r="Y9" i="11"/>
  <c r="L9" i="11"/>
  <c r="J9" i="11"/>
  <c r="J7" i="11"/>
  <c r="A5" i="11"/>
  <c r="Y9" i="10"/>
  <c r="L9" i="10"/>
  <c r="J9" i="10"/>
  <c r="J7" i="10"/>
  <c r="A5" i="10"/>
  <c r="Y9" i="8"/>
  <c r="L9" i="8"/>
  <c r="J9" i="8"/>
  <c r="J7" i="8"/>
  <c r="A5" i="8"/>
  <c r="Y9" i="7"/>
  <c r="L9" i="7"/>
  <c r="J9" i="7"/>
  <c r="J7" i="7"/>
  <c r="A5" i="7"/>
  <c r="Y9" i="6"/>
  <c r="L9" i="6"/>
  <c r="J9" i="6"/>
  <c r="J7" i="6"/>
  <c r="A5" i="6"/>
  <c r="Y9" i="5"/>
  <c r="L9" i="5"/>
  <c r="J9" i="5"/>
  <c r="J7" i="5"/>
  <c r="A5" i="5"/>
  <c r="Y9" i="4"/>
  <c r="L9" i="4"/>
  <c r="J9" i="4"/>
  <c r="J7" i="4"/>
  <c r="A5" i="4"/>
  <c r="Y9" i="3"/>
  <c r="L9" i="3"/>
  <c r="J9" i="3"/>
  <c r="J7" i="3"/>
  <c r="A5" i="3"/>
  <c r="Q13" i="14"/>
  <c r="Q12" i="14"/>
  <c r="A13" i="14"/>
  <c r="Q13" i="13"/>
  <c r="Q12" i="13"/>
  <c r="A13" i="13"/>
  <c r="Q15" i="12"/>
  <c r="Q14" i="12"/>
  <c r="Q13" i="12"/>
  <c r="Q12" i="12"/>
  <c r="A13" i="12"/>
  <c r="A14" i="12" s="1"/>
  <c r="A15" i="12" s="1"/>
  <c r="Q12" i="11"/>
  <c r="AF13" i="10"/>
  <c r="W13" i="10"/>
  <c r="R13" i="10"/>
  <c r="Q13" i="10"/>
  <c r="AF12" i="10"/>
  <c r="W12" i="10"/>
  <c r="R12" i="10"/>
  <c r="Q12" i="10"/>
  <c r="A13" i="10"/>
  <c r="AF14" i="9"/>
  <c r="W14" i="9"/>
  <c r="Q14" i="9"/>
  <c r="AF13" i="9"/>
  <c r="W13" i="9"/>
  <c r="Q13" i="9"/>
  <c r="A13" i="9"/>
  <c r="A14" i="9" s="1"/>
  <c r="AF12" i="9"/>
  <c r="W12" i="9"/>
  <c r="Q12" i="9"/>
  <c r="Y9" i="9"/>
  <c r="L9" i="9"/>
  <c r="J9" i="9"/>
  <c r="J7" i="9"/>
  <c r="A5" i="9"/>
  <c r="W15" i="8"/>
  <c r="R15" i="8"/>
  <c r="Q15" i="8"/>
  <c r="W14" i="8"/>
  <c r="R14" i="8"/>
  <c r="Q14" i="8"/>
  <c r="W13" i="8"/>
  <c r="R13" i="8"/>
  <c r="Q13" i="8"/>
  <c r="AF12" i="8"/>
  <c r="W12" i="8"/>
  <c r="R12" i="8"/>
  <c r="Q12" i="8"/>
  <c r="A13" i="8"/>
  <c r="A14" i="8" s="1"/>
  <c r="A15" i="8" s="1"/>
  <c r="AF12" i="7"/>
  <c r="W12" i="7"/>
  <c r="R12" i="7"/>
  <c r="Q12" i="7"/>
  <c r="AF12" i="6"/>
  <c r="W12" i="6"/>
  <c r="R12" i="6"/>
  <c r="Q12" i="6"/>
  <c r="AF12" i="5"/>
  <c r="W12" i="5"/>
  <c r="R12" i="5"/>
  <c r="Q12" i="5"/>
  <c r="AF13" i="4"/>
  <c r="W13" i="4"/>
  <c r="R13" i="4"/>
  <c r="Q13" i="4"/>
  <c r="AF12" i="4"/>
  <c r="W12" i="4"/>
  <c r="R12" i="4"/>
  <c r="Q12" i="4"/>
  <c r="A13" i="4"/>
  <c r="AF15" i="3"/>
  <c r="W15" i="3"/>
  <c r="R15" i="3"/>
  <c r="Q15" i="3"/>
  <c r="AF14" i="3"/>
  <c r="W14" i="3"/>
  <c r="R14" i="3"/>
  <c r="Q14" i="3"/>
  <c r="AF13" i="3"/>
  <c r="W13" i="3"/>
  <c r="R13" i="3"/>
  <c r="Q13" i="3"/>
  <c r="AF12" i="3"/>
  <c r="W12" i="3"/>
  <c r="R12" i="3"/>
  <c r="Q12" i="3"/>
  <c r="A13" i="3"/>
  <c r="A14" i="3" s="1"/>
  <c r="A15" i="3" s="1"/>
  <c r="L9" i="2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5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12" i="2"/>
  <c r="J9" i="2"/>
  <c r="J7" i="2"/>
  <c r="Y9" i="2"/>
  <c r="AF29" i="2" l="1"/>
  <c r="W29" i="2"/>
  <c r="R29" i="2"/>
  <c r="AF28" i="2"/>
  <c r="W28" i="2"/>
  <c r="R28" i="2"/>
  <c r="W27" i="2"/>
  <c r="R27" i="2"/>
  <c r="W26" i="2"/>
  <c r="R26" i="2"/>
  <c r="W25" i="2"/>
  <c r="R25" i="2"/>
  <c r="AF24" i="2"/>
  <c r="W24" i="2"/>
  <c r="R24" i="2"/>
  <c r="AF23" i="2"/>
  <c r="W23" i="2"/>
  <c r="R23" i="2"/>
  <c r="AF22" i="2"/>
  <c r="W22" i="2"/>
  <c r="R22" i="2"/>
  <c r="AF21" i="2"/>
  <c r="W21" i="2"/>
  <c r="R21" i="2"/>
  <c r="AF20" i="2"/>
  <c r="W20" i="2"/>
  <c r="R20" i="2"/>
  <c r="AF19" i="2"/>
  <c r="W19" i="2"/>
  <c r="R19" i="2"/>
  <c r="AF18" i="2"/>
  <c r="W18" i="2"/>
  <c r="R18" i="2"/>
  <c r="AF17" i="2"/>
  <c r="W17" i="2"/>
  <c r="R17" i="2"/>
  <c r="AF16" i="2"/>
  <c r="W16" i="2"/>
  <c r="R16" i="2"/>
  <c r="AF15" i="2"/>
  <c r="W15" i="2"/>
  <c r="R15" i="2"/>
  <c r="AF14" i="2"/>
  <c r="W14" i="2"/>
  <c r="AF13" i="2"/>
  <c r="W13" i="2"/>
  <c r="AF12" i="2"/>
  <c r="W12" i="2"/>
</calcChain>
</file>

<file path=xl/sharedStrings.xml><?xml version="1.0" encoding="utf-8"?>
<sst xmlns="http://schemas.openxmlformats.org/spreadsheetml/2006/main" count="1805" uniqueCount="246">
  <si>
    <t>STT</t>
  </si>
  <si>
    <t>Mã số SV</t>
  </si>
  <si>
    <t>Ngày sinh</t>
  </si>
  <si>
    <t>Giới tính</t>
  </si>
  <si>
    <t>Nơi sinh (T.V)</t>
  </si>
  <si>
    <t>Điểm TBC</t>
  </si>
  <si>
    <t>Ngành (TV)</t>
  </si>
  <si>
    <t>Ngành (TA)</t>
  </si>
  <si>
    <t>Chương trình đào tạo (TV)</t>
  </si>
  <si>
    <t>Chương trình đào tạo (TA)</t>
  </si>
  <si>
    <t>Hình thức đào tạo (TV)</t>
  </si>
  <si>
    <t>Hình thức đào tạo (TA)</t>
  </si>
  <si>
    <t>Hạng tốt nghiệp (TA)</t>
  </si>
  <si>
    <t>Quyết định</t>
  </si>
  <si>
    <t>Ngày ký</t>
  </si>
  <si>
    <t>Lớp</t>
  </si>
  <si>
    <t>Hệ</t>
  </si>
  <si>
    <t>Khóa</t>
  </si>
  <si>
    <t>Số QĐ tốt nghiệp</t>
  </si>
  <si>
    <t>Ngày QĐ tốt nghiệp</t>
  </si>
  <si>
    <t>Lop</t>
  </si>
  <si>
    <t>Nữ</t>
  </si>
  <si>
    <t>Hà Nội</t>
  </si>
  <si>
    <t>Kinh tế đối ngoại</t>
  </si>
  <si>
    <t>International Economics</t>
  </si>
  <si>
    <t>Chính quy</t>
  </si>
  <si>
    <t>Full-time</t>
  </si>
  <si>
    <t>Khá</t>
  </si>
  <si>
    <t>Credit</t>
  </si>
  <si>
    <t>Kinh tế quốc tế</t>
  </si>
  <si>
    <t>Giỏi</t>
  </si>
  <si>
    <t>Distinction</t>
  </si>
  <si>
    <t>Tài chính - Ngân hàng</t>
  </si>
  <si>
    <t>Banking - Finance</t>
  </si>
  <si>
    <t>Hải Dương</t>
  </si>
  <si>
    <t>Nam</t>
  </si>
  <si>
    <t xml:space="preserve"> 11/11/1993</t>
  </si>
  <si>
    <t>Nghệ An</t>
  </si>
  <si>
    <t> 2.74</t>
  </si>
  <si>
    <t>Kinh tế phát triển</t>
  </si>
  <si>
    <t>QH-2013-E KTQT-NN</t>
  </si>
  <si>
    <t>QH-2013-E</t>
  </si>
  <si>
    <t>Bắc Giang</t>
  </si>
  <si>
    <t>Bắc Ninh</t>
  </si>
  <si>
    <t>Hải Phòng</t>
  </si>
  <si>
    <t> 3.39</t>
  </si>
  <si>
    <t> 3.37</t>
  </si>
  <si>
    <t>Phú Thọ</t>
  </si>
  <si>
    <t>QH-2013-E TCNH-NN</t>
  </si>
  <si>
    <t> 3.08</t>
  </si>
  <si>
    <t> 3.07</t>
  </si>
  <si>
    <t>QH-2011-E</t>
  </si>
  <si>
    <t>Kinh tế</t>
  </si>
  <si>
    <t> 3.48</t>
  </si>
  <si>
    <t> Đặng Thị Huệ</t>
  </si>
  <si>
    <t> 28/06/1991</t>
  </si>
  <si>
    <t> Hà Nội</t>
  </si>
  <si>
    <t> Giỏi</t>
  </si>
  <si>
    <t>K56KTĐN-LK.95</t>
  </si>
  <si>
    <t>4234/QĐ-ĐHKT</t>
  </si>
  <si>
    <t>30/12/2016</t>
  </si>
  <si>
    <t>QH-2011-E KTĐN-LK</t>
  </si>
  <si>
    <t>Hoàng Thị Loan</t>
  </si>
  <si>
    <t xml:space="preserve"> 17/12/1992</t>
  </si>
  <si>
    <t>K58KTQT-NN.63</t>
  </si>
  <si>
    <t>Vũ Xuân Nước</t>
  </si>
  <si>
    <t xml:space="preserve"> 04/09/1993</t>
  </si>
  <si>
    <t>K58KTQT-NN.64</t>
  </si>
  <si>
    <t>Nguyễn Thị Hà Trang</t>
  </si>
  <si>
    <t xml:space="preserve"> 16/06/1993</t>
  </si>
  <si>
    <t>K58KTQT-NN.65</t>
  </si>
  <si>
    <t>Nguyễn Thị Thùy Trang</t>
  </si>
  <si>
    <t xml:space="preserve"> 18/06/1992</t>
  </si>
  <si>
    <t>K58KTQT-NN.66</t>
  </si>
  <si>
    <t> Mai Thị Minh Phương</t>
  </si>
  <si>
    <t xml:space="preserve"> 11/10/1991</t>
  </si>
  <si>
    <t> Nam Định</t>
  </si>
  <si>
    <t> 2.79</t>
  </si>
  <si>
    <t>K56TCNH-LK.66</t>
  </si>
  <si>
    <t>QH-2011-E TCNH-LK</t>
  </si>
  <si>
    <t> Nguyễn Bảo Trung</t>
  </si>
  <si>
    <t xml:space="preserve"> 06/06/1992</t>
  </si>
  <si>
    <t> 2.52</t>
  </si>
  <si>
    <t>K56TCNH-LK.67</t>
  </si>
  <si>
    <t> 11040285</t>
  </si>
  <si>
    <t> Nguyễn Việt Hằng</t>
  </si>
  <si>
    <t> 02/11/1993</t>
  </si>
  <si>
    <t>K58TCNH-NN.20</t>
  </si>
  <si>
    <t>Dương Thị Ngân</t>
  </si>
  <si>
    <t>K58TCNH-NN.21</t>
  </si>
  <si>
    <t>Họ và tên (time)</t>
  </si>
  <si>
    <t> Lương Thu Hoài</t>
  </si>
  <si>
    <t> 26/12/1994</t>
  </si>
  <si>
    <t> Hưng Yên</t>
  </si>
  <si>
    <t> 3.00</t>
  </si>
  <si>
    <t>(Chương trình chất lượng cao)</t>
  </si>
  <si>
    <t>(Honors Program)</t>
  </si>
  <si>
    <t>K57TCNH-CLC.16</t>
  </si>
  <si>
    <t>4231/QĐ-ĐHKT</t>
  </si>
  <si>
    <t>QH.2012.E TCNH</t>
  </si>
  <si>
    <t>CLC</t>
  </si>
  <si>
    <t>4233/QĐ-ĐHKT</t>
  </si>
  <si>
    <t>K57</t>
  </si>
  <si>
    <t> Đặng Thị Hồng Nhung</t>
  </si>
  <si>
    <t> 04/08/1994</t>
  </si>
  <si>
    <t> Phú Thọ</t>
  </si>
  <si>
    <t> 2.87</t>
  </si>
  <si>
    <t>K57TCNH-CLC.17</t>
  </si>
  <si>
    <t> Đỗ Thị Sen</t>
  </si>
  <si>
    <t> 27/09/1994</t>
  </si>
  <si>
    <t> Thái Bình</t>
  </si>
  <si>
    <t> 3.28</t>
  </si>
  <si>
    <t>K57TCNH-CLC.18</t>
  </si>
  <si>
    <t> Vũ Thị Ngọc Huệ</t>
  </si>
  <si>
    <t> 28/12/1994</t>
  </si>
  <si>
    <t> Hải Phòng</t>
  </si>
  <si>
    <t>K57KTQT-CLC.24</t>
  </si>
  <si>
    <t>QH.2012.E KTQT</t>
  </si>
  <si>
    <t> Bùi Thị Huyền</t>
  </si>
  <si>
    <t> 29/03/1994</t>
  </si>
  <si>
    <t> 3.49</t>
  </si>
  <si>
    <t>K57KTQT-CLC.25</t>
  </si>
  <si>
    <t> Phạm Thuỳ Linh</t>
  </si>
  <si>
    <t> 06/12/1994</t>
  </si>
  <si>
    <t> 3.38</t>
  </si>
  <si>
    <t>K57KTQT-CLC.26</t>
  </si>
  <si>
    <t> Nguyễn Bích Ngọc</t>
  </si>
  <si>
    <t> 20/08/1994</t>
  </si>
  <si>
    <t> 3.51</t>
  </si>
  <si>
    <t>K57KTQT-CLC.27</t>
  </si>
  <si>
    <t>Trần Ngọc Huy</t>
  </si>
  <si>
    <t xml:space="preserve"> 22/01/1990</t>
  </si>
  <si>
    <t>Trung bình</t>
  </si>
  <si>
    <t>K55KTĐN.56</t>
  </si>
  <si>
    <t>QH.2010.KTĐN</t>
  </si>
  <si>
    <t>Chuẩn</t>
  </si>
  <si>
    <t>K55</t>
  </si>
  <si>
    <t> Nguyễn Thị Cẩm Nhung</t>
  </si>
  <si>
    <t> 13/08/1992</t>
  </si>
  <si>
    <t> Hà Tĩnh</t>
  </si>
  <si>
    <t>K55KTĐN.57</t>
  </si>
  <si>
    <t> Hoàng Thị Thảo</t>
  </si>
  <si>
    <t> 30/08/1992</t>
  </si>
  <si>
    <t> Cao Bằng</t>
  </si>
  <si>
    <t>K56TCNH.73</t>
  </si>
  <si>
    <t>QH.2011.TCNH</t>
  </si>
  <si>
    <t>K56</t>
  </si>
  <si>
    <t> Ngô Thu Hằng</t>
  </si>
  <si>
    <t> 25/09/1994</t>
  </si>
  <si>
    <t>K57TCNH.67</t>
  </si>
  <si>
    <t>QH.2012.TCNH</t>
  </si>
  <si>
    <t> Ngô Thị Tú Linh</t>
  </si>
  <si>
    <t> 12/04/1994</t>
  </si>
  <si>
    <t> Vĩnh Phúc</t>
  </si>
  <si>
    <t> 2.91</t>
  </si>
  <si>
    <t>K57KTPT.69</t>
  </si>
  <si>
    <t>QH.2012.KTPT</t>
  </si>
  <si>
    <t> Nguyễn Thị Hồng Đào</t>
  </si>
  <si>
    <t> 16/09/1994</t>
  </si>
  <si>
    <t> Bắc Ninh</t>
  </si>
  <si>
    <t>K58TCNH.01</t>
  </si>
  <si>
    <t>QH.2013.TCNH</t>
  </si>
  <si>
    <t>K58</t>
  </si>
  <si>
    <t> Trần Minh Hoàng</t>
  </si>
  <si>
    <t> 19/09/1995</t>
  </si>
  <si>
    <t> Nghệ An</t>
  </si>
  <si>
    <t> 3.01</t>
  </si>
  <si>
    <t>K58KINHTE.02</t>
  </si>
  <si>
    <t>QH.2013.KINHTE</t>
  </si>
  <si>
    <t>KINHTE</t>
  </si>
  <si>
    <t> Đỗ Quỳnh Trang</t>
  </si>
  <si>
    <t> 07/08/1995</t>
  </si>
  <si>
    <t>K58KINHTE.03</t>
  </si>
  <si>
    <t> Lương Đỗ Trọng</t>
  </si>
  <si>
    <t> 13/05/1995</t>
  </si>
  <si>
    <t> Thanh Hóa</t>
  </si>
  <si>
    <t>K58KINHTE.04</t>
  </si>
  <si>
    <t> Nguyễn Phương Hoa</t>
  </si>
  <si>
    <t> 22/07/1994</t>
  </si>
  <si>
    <t> Lào Cai</t>
  </si>
  <si>
    <t> 3.15</t>
  </si>
  <si>
    <t>Quản trị kinh doanh</t>
  </si>
  <si>
    <t>(Chương trình chuẩn quốc tế)</t>
  </si>
  <si>
    <t>(International Standard Program)</t>
  </si>
  <si>
    <t>K57QTKD.36</t>
  </si>
  <si>
    <t>4232/QĐ-ĐHKT</t>
  </si>
  <si>
    <t xml:space="preserve">QH-2012-E QTKD </t>
  </si>
  <si>
    <t> Trần Anh Kiên</t>
  </si>
  <si>
    <t> 18/12/1994</t>
  </si>
  <si>
    <t>K57QTKD.37</t>
  </si>
  <si>
    <t>QC 134187</t>
  </si>
  <si>
    <t>QC 134188</t>
  </si>
  <si>
    <t>QC 134189</t>
  </si>
  <si>
    <t>QC 134190</t>
  </si>
  <si>
    <t>QC 134191</t>
  </si>
  <si>
    <t>QC 134192</t>
  </si>
  <si>
    <t>QC 134193</t>
  </si>
  <si>
    <t>QC 134194</t>
  </si>
  <si>
    <t>QC 134195</t>
  </si>
  <si>
    <t>QC 134196</t>
  </si>
  <si>
    <t>QC 134197</t>
  </si>
  <si>
    <t>QC 134198</t>
  </si>
  <si>
    <t>QC 134199</t>
  </si>
  <si>
    <t>QC 134200</t>
  </si>
  <si>
    <t>QC 134201</t>
  </si>
  <si>
    <t>QC 134202</t>
  </si>
  <si>
    <t>QC 134203</t>
  </si>
  <si>
    <t>QC 134204</t>
  </si>
  <si>
    <t>QC 134205</t>
  </si>
  <si>
    <t>QC 134206</t>
  </si>
  <si>
    <t>QC 134207</t>
  </si>
  <si>
    <t>QC 134208</t>
  </si>
  <si>
    <t>QC 134209</t>
  </si>
  <si>
    <t>QC 134210</t>
  </si>
  <si>
    <t>QC 134211</t>
  </si>
  <si>
    <t>QC 134212</t>
  </si>
  <si>
    <t>QC 134213</t>
  </si>
  <si>
    <t>Dân tộc</t>
  </si>
  <si>
    <t>Quốc tịch</t>
  </si>
  <si>
    <t>Việt Nam</t>
  </si>
  <si>
    <t>Kinh</t>
  </si>
  <si>
    <t>Xếp loại tốt nghiệp</t>
  </si>
  <si>
    <t>Số hiệu văn bằng</t>
  </si>
  <si>
    <t>Số vào sổ gốc cấp văn bằng</t>
  </si>
  <si>
    <t>Ngày nhận</t>
  </si>
  <si>
    <r>
      <t xml:space="preserve">Người nhận văn bằng </t>
    </r>
    <r>
      <rPr>
        <i/>
        <sz val="10"/>
        <color indexed="8"/>
        <rFont val="Times New Roman"/>
        <family val="1"/>
      </rPr>
      <t>(ký và ghi rõ họ tên)</t>
    </r>
  </si>
  <si>
    <t>Ghi chú</t>
  </si>
  <si>
    <t>ĐẠI HỌC QUỐC GIA HÀ NỘI</t>
  </si>
  <si>
    <t>CỘNG HOÀ XÃ HỘI CHỦ NGHĨA VIỆT NAM</t>
  </si>
  <si>
    <t>TRƯỜNG ĐẠI HỌC KINH TẾ</t>
  </si>
  <si>
    <t>Độc lập - Tự do - Hạnh phúc</t>
  </si>
  <si>
    <t>SỔ GỐC CẤP BẰNG TỐT NGHIỆP ĐẠI HỌC</t>
  </si>
  <si>
    <t>Khóa học:</t>
  </si>
  <si>
    <t>Hình thức đào tạo:</t>
  </si>
  <si>
    <t>Ngành đào tạo:</t>
  </si>
  <si>
    <t>QH-2012-E</t>
  </si>
  <si>
    <t>QH-2010-E</t>
  </si>
  <si>
    <t xml:space="preserve">Mã ngành </t>
  </si>
  <si>
    <t>KT. HIỆU TRƯỞNG</t>
  </si>
  <si>
    <t>PHÓ HIỆU TRƯỞNG</t>
  </si>
  <si>
    <t>PGS.TS. Nguyễn Trúc Lê</t>
  </si>
  <si>
    <t>Danh sách gồm 05 sinh viên./.</t>
  </si>
  <si>
    <t>Danh sách gồm 04 sinh viên./.</t>
  </si>
  <si>
    <t>Danh sách gồm 02 sinh viên./.</t>
  </si>
  <si>
    <t>Danh sách gồm 01 sinh viên./.</t>
  </si>
  <si>
    <t>Danh sách gồm 03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</si>
</sst>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/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422536</xdr:colOff>
      <xdr:row>2</xdr:row>
      <xdr:rowOff>33546</xdr:rowOff>
    </xdr:from>
    <xdr:to>
      <xdr:col>2</xdr:col>
      <xdr:colOff>1164290</xdr:colOff>
      <xdr:row>2</xdr:row>
      <xdr:rowOff>35298</xdr:rowOff>
    </xdr:to>
    <xdr:cxnSp macro="">
      <xdr:nvCxnSpPr>
        <xdr:cNvPr id="2" name="Straight Connector 1"/>
        <xdr:cNvCxnSpPr/>
      </xdr:nvCxnSpPr>
      <xdr:spPr>
        <a:xfrm>
          <a:off x="794011" y="433596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489211</xdr:colOff>
      <xdr:row>2</xdr:row>
      <xdr:rowOff>43071</xdr:rowOff>
    </xdr:from>
    <xdr:to>
      <xdr:col>2</xdr:col>
      <xdr:colOff>1230965</xdr:colOff>
      <xdr:row>2</xdr:row>
      <xdr:rowOff>44823</xdr:rowOff>
    </xdr:to>
    <xdr:cxnSp macro="">
      <xdr:nvCxnSpPr>
        <xdr:cNvPr id="2" name="Straight Connector 1"/>
        <xdr:cNvCxnSpPr/>
      </xdr:nvCxnSpPr>
      <xdr:spPr>
        <a:xfrm>
          <a:off x="860686" y="443121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460636</xdr:colOff>
      <xdr:row>2</xdr:row>
      <xdr:rowOff>43071</xdr:rowOff>
    </xdr:from>
    <xdr:to>
      <xdr:col>2</xdr:col>
      <xdr:colOff>1202390</xdr:colOff>
      <xdr:row>2</xdr:row>
      <xdr:rowOff>44823</xdr:rowOff>
    </xdr:to>
    <xdr:cxnSp macro="">
      <xdr:nvCxnSpPr>
        <xdr:cNvPr id="2" name="Straight Connector 1"/>
        <xdr:cNvCxnSpPr/>
      </xdr:nvCxnSpPr>
      <xdr:spPr>
        <a:xfrm>
          <a:off x="832111" y="443121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460636</xdr:colOff>
      <xdr:row>2</xdr:row>
      <xdr:rowOff>14496</xdr:rowOff>
    </xdr:from>
    <xdr:to>
      <xdr:col>2</xdr:col>
      <xdr:colOff>1202390</xdr:colOff>
      <xdr:row>2</xdr:row>
      <xdr:rowOff>16248</xdr:rowOff>
    </xdr:to>
    <xdr:cxnSp macro="">
      <xdr:nvCxnSpPr>
        <xdr:cNvPr id="2" name="Straight Connector 1"/>
        <xdr:cNvCxnSpPr/>
      </xdr:nvCxnSpPr>
      <xdr:spPr>
        <a:xfrm>
          <a:off x="832111" y="414546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413011</xdr:colOff>
      <xdr:row>2</xdr:row>
      <xdr:rowOff>24021</xdr:rowOff>
    </xdr:from>
    <xdr:to>
      <xdr:col>2</xdr:col>
      <xdr:colOff>1154765</xdr:colOff>
      <xdr:row>2</xdr:row>
      <xdr:rowOff>25773</xdr:rowOff>
    </xdr:to>
    <xdr:cxnSp macro="">
      <xdr:nvCxnSpPr>
        <xdr:cNvPr id="2" name="Straight Connector 1"/>
        <xdr:cNvCxnSpPr/>
      </xdr:nvCxnSpPr>
      <xdr:spPr>
        <a:xfrm>
          <a:off x="784486" y="424071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622561</xdr:colOff>
      <xdr:row>2</xdr:row>
      <xdr:rowOff>43071</xdr:rowOff>
    </xdr:from>
    <xdr:to>
      <xdr:col>2</xdr:col>
      <xdr:colOff>1411940</xdr:colOff>
      <xdr:row>2</xdr:row>
      <xdr:rowOff>44823</xdr:rowOff>
    </xdr:to>
    <xdr:cxnSp macro="">
      <xdr:nvCxnSpPr>
        <xdr:cNvPr id="2" name="Straight Connector 1"/>
        <xdr:cNvCxnSpPr/>
      </xdr:nvCxnSpPr>
      <xdr:spPr>
        <a:xfrm>
          <a:off x="992355" y="446483"/>
          <a:ext cx="1428114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5" name="Straight Connector 4"/>
        <xdr:cNvCxnSpPr/>
      </xdr:nvCxnSpPr>
      <xdr:spPr>
        <a:xfrm>
          <a:off x="7106284" y="408383"/>
          <a:ext cx="1428114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422536</xdr:colOff>
      <xdr:row>2</xdr:row>
      <xdr:rowOff>33546</xdr:rowOff>
    </xdr:from>
    <xdr:to>
      <xdr:col>2</xdr:col>
      <xdr:colOff>1164290</xdr:colOff>
      <xdr:row>2</xdr:row>
      <xdr:rowOff>35298</xdr:rowOff>
    </xdr:to>
    <xdr:cxnSp macro="">
      <xdr:nvCxnSpPr>
        <xdr:cNvPr id="2" name="Straight Connector 1"/>
        <xdr:cNvCxnSpPr/>
      </xdr:nvCxnSpPr>
      <xdr:spPr>
        <a:xfrm>
          <a:off x="794011" y="433596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451111</xdr:colOff>
      <xdr:row>2</xdr:row>
      <xdr:rowOff>33546</xdr:rowOff>
    </xdr:from>
    <xdr:to>
      <xdr:col>2</xdr:col>
      <xdr:colOff>1192865</xdr:colOff>
      <xdr:row>2</xdr:row>
      <xdr:rowOff>35298</xdr:rowOff>
    </xdr:to>
    <xdr:cxnSp macro="">
      <xdr:nvCxnSpPr>
        <xdr:cNvPr id="2" name="Straight Connector 1"/>
        <xdr:cNvCxnSpPr/>
      </xdr:nvCxnSpPr>
      <xdr:spPr>
        <a:xfrm>
          <a:off x="822586" y="433596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498736</xdr:colOff>
      <xdr:row>2</xdr:row>
      <xdr:rowOff>33546</xdr:rowOff>
    </xdr:from>
    <xdr:to>
      <xdr:col>2</xdr:col>
      <xdr:colOff>1240490</xdr:colOff>
      <xdr:row>2</xdr:row>
      <xdr:rowOff>35298</xdr:rowOff>
    </xdr:to>
    <xdr:cxnSp macro="">
      <xdr:nvCxnSpPr>
        <xdr:cNvPr id="2" name="Straight Connector 1"/>
        <xdr:cNvCxnSpPr/>
      </xdr:nvCxnSpPr>
      <xdr:spPr>
        <a:xfrm>
          <a:off x="870211" y="433596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489211</xdr:colOff>
      <xdr:row>2</xdr:row>
      <xdr:rowOff>52596</xdr:rowOff>
    </xdr:from>
    <xdr:to>
      <xdr:col>2</xdr:col>
      <xdr:colOff>1230965</xdr:colOff>
      <xdr:row>2</xdr:row>
      <xdr:rowOff>54348</xdr:rowOff>
    </xdr:to>
    <xdr:cxnSp macro="">
      <xdr:nvCxnSpPr>
        <xdr:cNvPr id="2" name="Straight Connector 1"/>
        <xdr:cNvCxnSpPr/>
      </xdr:nvCxnSpPr>
      <xdr:spPr>
        <a:xfrm>
          <a:off x="860686" y="452646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441586</xdr:colOff>
      <xdr:row>2</xdr:row>
      <xdr:rowOff>43071</xdr:rowOff>
    </xdr:from>
    <xdr:to>
      <xdr:col>2</xdr:col>
      <xdr:colOff>1183340</xdr:colOff>
      <xdr:row>2</xdr:row>
      <xdr:rowOff>44823</xdr:rowOff>
    </xdr:to>
    <xdr:cxnSp macro="">
      <xdr:nvCxnSpPr>
        <xdr:cNvPr id="2" name="Straight Connector 1"/>
        <xdr:cNvCxnSpPr/>
      </xdr:nvCxnSpPr>
      <xdr:spPr>
        <a:xfrm>
          <a:off x="813061" y="443121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422536</xdr:colOff>
      <xdr:row>2</xdr:row>
      <xdr:rowOff>43071</xdr:rowOff>
    </xdr:from>
    <xdr:to>
      <xdr:col>2</xdr:col>
      <xdr:colOff>1164290</xdr:colOff>
      <xdr:row>2</xdr:row>
      <xdr:rowOff>44823</xdr:rowOff>
    </xdr:to>
    <xdr:cxnSp macro="">
      <xdr:nvCxnSpPr>
        <xdr:cNvPr id="2" name="Straight Connector 1"/>
        <xdr:cNvCxnSpPr/>
      </xdr:nvCxnSpPr>
      <xdr:spPr>
        <a:xfrm>
          <a:off x="794011" y="443121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470161</xdr:colOff>
      <xdr:row>2</xdr:row>
      <xdr:rowOff>43071</xdr:rowOff>
    </xdr:from>
    <xdr:to>
      <xdr:col>2</xdr:col>
      <xdr:colOff>1211915</xdr:colOff>
      <xdr:row>2</xdr:row>
      <xdr:rowOff>44823</xdr:rowOff>
    </xdr:to>
    <xdr:cxnSp macro="">
      <xdr:nvCxnSpPr>
        <xdr:cNvPr id="2" name="Straight Connector 1"/>
        <xdr:cNvCxnSpPr/>
      </xdr:nvCxnSpPr>
      <xdr:spPr>
        <a:xfrm>
          <a:off x="841636" y="443121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441586</xdr:colOff>
      <xdr:row>2</xdr:row>
      <xdr:rowOff>43071</xdr:rowOff>
    </xdr:from>
    <xdr:to>
      <xdr:col>2</xdr:col>
      <xdr:colOff>1183340</xdr:colOff>
      <xdr:row>2</xdr:row>
      <xdr:rowOff>44823</xdr:rowOff>
    </xdr:to>
    <xdr:cxnSp macro="">
      <xdr:nvCxnSpPr>
        <xdr:cNvPr id="2" name="Straight Connector 1"/>
        <xdr:cNvCxnSpPr/>
      </xdr:nvCxnSpPr>
      <xdr:spPr>
        <a:xfrm>
          <a:off x="813061" y="443121"/>
          <a:ext cx="1379929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147431</xdr:colOff>
      <xdr:row>2</xdr:row>
      <xdr:rowOff>4971</xdr:rowOff>
    </xdr:from>
    <xdr:to>
      <xdr:col>11</xdr:col>
      <xdr:colOff>802339</xdr:colOff>
      <xdr:row>2</xdr:row>
      <xdr:rowOff>6723</xdr:rowOff>
    </xdr:to>
    <xdr:cxnSp macro="">
      <xdr:nvCxnSpPr>
        <xdr:cNvPr id="3" name="Straight Connector 2"/>
        <xdr:cNvCxnSpPr/>
      </xdr:nvCxnSpPr>
      <xdr:spPr>
        <a:xfrm>
          <a:off x="6291056" y="405021"/>
          <a:ext cx="1426433" cy="1752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lieu/In%20Bang%20Sau%20dai%20hoc/In%20bang%20DH/So%20cap%20phat%20bang%208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lieu/In%20Bang%20Sau%20dai%20hoc/In%20bang%20DH/Ban%20nen%20in%20bang/Chen%20DHCQ-phuc%20ho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8 (6)"/>
      <sheetName val="2058 (5)"/>
      <sheetName val="2058 (4)"/>
      <sheetName val="2058 (3 )"/>
      <sheetName val="2058 (2)"/>
      <sheetName val="2058"/>
      <sheetName val="Tong so phat bang CQ"/>
      <sheetName val="bk"/>
      <sheetName val="Phat bang BK"/>
      <sheetName val="2059"/>
      <sheetName val="2059 (2)"/>
      <sheetName val="2059 (3)"/>
      <sheetName val="2059 (4)"/>
      <sheetName val="2059 (5)"/>
      <sheetName val="2059 (6)"/>
      <sheetName val="Timkiem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A5" t="str">
            <v>Trung bình</v>
          </cell>
          <cell r="B5" t="str">
            <v>Pass</v>
          </cell>
        </row>
        <row r="6">
          <cell r="A6" t="str">
            <v>Xuất sắc</v>
          </cell>
          <cell r="B6" t="str">
            <v>High Distinction</v>
          </cell>
        </row>
        <row r="7">
          <cell r="A7" t="str">
            <v>Kinh tế chính trị</v>
          </cell>
          <cell r="B7" t="str">
            <v>Political Economy</v>
          </cell>
          <cell r="C7" t="str">
            <v xml:space="preserve">   </v>
          </cell>
        </row>
        <row r="8">
          <cell r="A8" t="str">
            <v>Tài chính - Ngân hàng</v>
          </cell>
          <cell r="B8" t="str">
            <v>Banking - Finance</v>
          </cell>
          <cell r="C8">
            <v>52340201</v>
          </cell>
        </row>
        <row r="9">
          <cell r="A9" t="str">
            <v>Kinh tế</v>
          </cell>
          <cell r="B9" t="str">
            <v>Economics</v>
          </cell>
          <cell r="C9">
            <v>52310101</v>
          </cell>
        </row>
        <row r="10">
          <cell r="A10" t="str">
            <v>Kinh tế phát triển</v>
          </cell>
          <cell r="B10" t="str">
            <v>Development Economics</v>
          </cell>
          <cell r="C10">
            <v>52310104</v>
          </cell>
        </row>
        <row r="11">
          <cell r="A11" t="str">
            <v>Kinh tế quốc tế</v>
          </cell>
          <cell r="B11" t="str">
            <v>International Economics</v>
          </cell>
          <cell r="C11">
            <v>52310106</v>
          </cell>
        </row>
        <row r="12">
          <cell r="A12" t="str">
            <v>Quản trị kinh doanh</v>
          </cell>
          <cell r="B12" t="str">
            <v>Business Administration</v>
          </cell>
          <cell r="C12">
            <v>52340101</v>
          </cell>
        </row>
        <row r="13">
          <cell r="A13" t="str">
            <v>Kế toán</v>
          </cell>
          <cell r="C13">
            <v>52340301</v>
          </cell>
        </row>
        <row r="14">
          <cell r="A14" t="str">
            <v>Kinh tế đối ngoại</v>
          </cell>
          <cell r="C14" t="str">
            <v xml:space="preserve">  </v>
          </cell>
        </row>
        <row r="15">
          <cell r="A15" t="str">
            <v>(Chương trình chất lượng cao)</v>
          </cell>
          <cell r="B15" t="str">
            <v>(Honors Program)</v>
          </cell>
        </row>
        <row r="16">
          <cell r="A16" t="str">
            <v>(Chương trình chuẩn quốc tế)</v>
          </cell>
          <cell r="B16" t="str">
            <v>(International Standard Program)</v>
          </cell>
        </row>
        <row r="17">
          <cell r="A17" t="str">
            <v>01</v>
          </cell>
          <cell r="B17" t="str">
            <v>January</v>
          </cell>
        </row>
        <row r="18">
          <cell r="A18" t="str">
            <v>02</v>
          </cell>
          <cell r="B18" t="str">
            <v>February</v>
          </cell>
        </row>
        <row r="19">
          <cell r="A19" t="str">
            <v>03</v>
          </cell>
          <cell r="B19" t="str">
            <v>March</v>
          </cell>
        </row>
        <row r="20">
          <cell r="A20" t="str">
            <v>04</v>
          </cell>
          <cell r="B20" t="str">
            <v>April</v>
          </cell>
        </row>
        <row r="21">
          <cell r="A21" t="str">
            <v>05</v>
          </cell>
          <cell r="B21" t="str">
            <v>May</v>
          </cell>
        </row>
        <row r="22">
          <cell r="A22" t="str">
            <v>06</v>
          </cell>
          <cell r="B22" t="str">
            <v>June</v>
          </cell>
        </row>
        <row r="23">
          <cell r="A23" t="str">
            <v>07</v>
          </cell>
          <cell r="B23" t="str">
            <v>July</v>
          </cell>
        </row>
        <row r="24">
          <cell r="A24" t="str">
            <v>08</v>
          </cell>
          <cell r="B24" t="str">
            <v>August</v>
          </cell>
        </row>
        <row r="25">
          <cell r="A25" t="str">
            <v>09</v>
          </cell>
          <cell r="B25" t="str">
            <v>September</v>
          </cell>
        </row>
        <row r="26">
          <cell r="A26" t="str">
            <v>10</v>
          </cell>
          <cell r="B26" t="str">
            <v>October</v>
          </cell>
        </row>
        <row r="27">
          <cell r="A27" t="str">
            <v>11</v>
          </cell>
          <cell r="B27" t="str">
            <v>November</v>
          </cell>
        </row>
        <row r="28">
          <cell r="A28" t="str">
            <v>12</v>
          </cell>
          <cell r="B28" t="str">
            <v>December</v>
          </cell>
        </row>
        <row r="29">
          <cell r="A29" t="str">
            <v> Giỏi</v>
          </cell>
          <cell r="B29" t="str">
            <v>Distinction</v>
          </cell>
        </row>
        <row r="30">
          <cell r="A30" t="str">
            <v>Khá</v>
          </cell>
          <cell r="B30" t="str">
            <v>Credit</v>
          </cell>
        </row>
        <row r="31">
          <cell r="A31" t="str">
            <v>Trung bình</v>
          </cell>
          <cell r="B31" t="str">
            <v>Pass</v>
          </cell>
        </row>
        <row r="32">
          <cell r="A32" t="str">
            <v>Xuất sắc</v>
          </cell>
          <cell r="B32" t="str">
            <v>High Distinction</v>
          </cell>
        </row>
        <row r="33">
          <cell r="A33" t="str">
            <v>Kế toán</v>
          </cell>
          <cell r="B33" t="str">
            <v>Accounting</v>
          </cell>
        </row>
        <row r="34">
          <cell r="A34" t="str">
            <v>Kinh tế đối ngoại</v>
          </cell>
          <cell r="B34" t="str">
            <v>International Economics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so phat bang"/>
      <sheetName val="bk"/>
      <sheetName val="CUONG-BK"/>
      <sheetName val="CUONG-CQ"/>
      <sheetName val="Timkiem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Chính quy</v>
          </cell>
          <cell r="B2" t="str">
            <v>Full-time</v>
          </cell>
        </row>
        <row r="3">
          <cell r="A3" t="str">
            <v>Giỏi</v>
          </cell>
          <cell r="B3" t="str">
            <v>Distinction</v>
          </cell>
        </row>
        <row r="4">
          <cell r="A4" t="str">
            <v>Khá</v>
          </cell>
          <cell r="B4" t="str">
            <v>Credit</v>
          </cell>
        </row>
        <row r="5">
          <cell r="A5" t="str">
            <v>Trung bình</v>
          </cell>
          <cell r="B5" t="str">
            <v>Pass</v>
          </cell>
        </row>
        <row r="6">
          <cell r="A6" t="str">
            <v>Xuất sắc</v>
          </cell>
          <cell r="B6" t="str">
            <v>High Distinction</v>
          </cell>
        </row>
        <row r="7">
          <cell r="A7" t="str">
            <v>Kinh tế chính trị</v>
          </cell>
          <cell r="B7" t="str">
            <v>Political Economy</v>
          </cell>
        </row>
        <row r="8">
          <cell r="A8" t="str">
            <v>Tài chính - Ngân hàng</v>
          </cell>
          <cell r="B8" t="str">
            <v>Banking - Finance</v>
          </cell>
        </row>
        <row r="9">
          <cell r="A9" t="str">
            <v>Kinh tế</v>
          </cell>
          <cell r="B9" t="str">
            <v>Economics</v>
          </cell>
        </row>
        <row r="10">
          <cell r="A10" t="str">
            <v>Kinh tế phát triển</v>
          </cell>
          <cell r="B10" t="str">
            <v>Development Economics</v>
          </cell>
        </row>
        <row r="11">
          <cell r="A11" t="str">
            <v>Kinh tế quốc tế</v>
          </cell>
          <cell r="B11" t="str">
            <v>International Economics</v>
          </cell>
        </row>
        <row r="12">
          <cell r="A12" t="str">
            <v>Quản trị kinh doanh</v>
          </cell>
          <cell r="B12" t="str">
            <v>Business Administration</v>
          </cell>
        </row>
        <row r="13">
          <cell r="A13" t="str">
            <v>Kế toán</v>
          </cell>
          <cell r="B13" t="str">
            <v>Accounting</v>
          </cell>
        </row>
        <row r="14">
          <cell r="A14" t="str">
            <v>Kinh tế đối ngoại</v>
          </cell>
          <cell r="B14" t="str">
            <v>International Economics</v>
          </cell>
        </row>
        <row r="15">
          <cell r="A15" t="str">
            <v>(Chương trình chất lượng cao)</v>
          </cell>
          <cell r="B15" t="str">
            <v>(Honors Program)</v>
          </cell>
        </row>
        <row r="16">
          <cell r="A16" t="str">
            <v>(Chương trình chuẩn quốc tế)</v>
          </cell>
          <cell r="B16" t="str">
            <v>(International Standard Program)</v>
          </cell>
        </row>
        <row r="17">
          <cell r="A17" t="str">
            <v>01</v>
          </cell>
          <cell r="B17" t="str">
            <v>January</v>
          </cell>
        </row>
        <row r="18">
          <cell r="A18" t="str">
            <v>02</v>
          </cell>
          <cell r="B18" t="str">
            <v>February</v>
          </cell>
        </row>
        <row r="19">
          <cell r="A19" t="str">
            <v>03</v>
          </cell>
          <cell r="B19" t="str">
            <v>March</v>
          </cell>
        </row>
        <row r="20">
          <cell r="A20" t="str">
            <v>04</v>
          </cell>
          <cell r="B20" t="str">
            <v>April</v>
          </cell>
        </row>
        <row r="21">
          <cell r="A21" t="str">
            <v>05</v>
          </cell>
          <cell r="B21" t="str">
            <v>May</v>
          </cell>
        </row>
        <row r="22">
          <cell r="A22" t="str">
            <v>06</v>
          </cell>
          <cell r="B22" t="str">
            <v>June</v>
          </cell>
        </row>
        <row r="23">
          <cell r="A23" t="str">
            <v>07</v>
          </cell>
          <cell r="B23" t="str">
            <v>July</v>
          </cell>
        </row>
        <row r="24">
          <cell r="A24" t="str">
            <v>08</v>
          </cell>
          <cell r="B24" t="str">
            <v>August</v>
          </cell>
        </row>
        <row r="25">
          <cell r="A25" t="str">
            <v>09</v>
          </cell>
          <cell r="B25" t="str">
            <v>September</v>
          </cell>
        </row>
        <row r="26">
          <cell r="A26" t="str">
            <v>10</v>
          </cell>
          <cell r="B26" t="str">
            <v>October</v>
          </cell>
        </row>
        <row r="27">
          <cell r="A27" t="str">
            <v>11</v>
          </cell>
          <cell r="B27" t="str">
            <v>November</v>
          </cell>
        </row>
        <row r="28">
          <cell r="A28" t="str">
            <v>12</v>
          </cell>
          <cell r="B28" t="str">
            <v>December</v>
          </cell>
        </row>
        <row r="29">
          <cell r="A29" t="str">
            <v> Giỏi</v>
          </cell>
          <cell r="B29" t="str">
            <v>Distinction</v>
          </cell>
        </row>
        <row r="30">
          <cell r="A30" t="str">
            <v>Khá</v>
          </cell>
          <cell r="B30" t="str">
            <v>Credit</v>
          </cell>
        </row>
        <row r="31">
          <cell r="A31" t="str">
            <v>Trung bình</v>
          </cell>
          <cell r="B31" t="str">
            <v>Pass</v>
          </cell>
        </row>
        <row r="32">
          <cell r="A32" t="str">
            <v>Xuất sắc</v>
          </cell>
          <cell r="B32" t="str">
            <v>High Distinction</v>
          </cell>
        </row>
        <row r="33">
          <cell r="A33" t="str">
            <v>Kế toán</v>
          </cell>
          <cell r="B33" t="str">
            <v>Accounting</v>
          </cell>
        </row>
        <row r="34">
          <cell r="A34" t="str">
            <v>Kinh tế đối ngoại</v>
          </cell>
          <cell r="B34" t="str">
            <v>International Economics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view="pageBreakPreview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4233/QĐ-ĐHKT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QH-2013-E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Kinh tế</v>
      </c>
      <c r="K9" s="22"/>
      <c r="L9" s="22" t="str">
        <f>"Mã ngành đào tạo: "&amp;Q12</f>
        <v>Mã ngành đào tạo: 52310101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13050018</v>
      </c>
      <c r="C12" s="4" t="s">
        <v>163</v>
      </c>
      <c r="D12" s="7" t="s">
        <v>164</v>
      </c>
      <c r="E12" s="7" t="s">
        <v>165</v>
      </c>
      <c r="F12" s="7" t="s">
        <v>35</v>
      </c>
      <c r="G12" s="7"/>
      <c r="H12" s="7" t="s">
        <v>219</v>
      </c>
      <c r="I12" s="7" t="s">
        <v>166</v>
      </c>
      <c r="J12" s="7" t="s">
        <v>27</v>
      </c>
      <c r="K12" s="7" t="s">
        <v>203</v>
      </c>
      <c r="L12" s="6" t="s">
        <v>167</v>
      </c>
      <c r="M12" s="6"/>
      <c r="N12" s="6"/>
      <c r="O12" s="6"/>
      <c r="P12" s="4" t="s">
        <v>52</v>
      </c>
      <c r="Q12" s="23">
        <f>VLOOKUP(P12,[1]Timkiem!$A$5:$C$132,3,0)</f>
        <v>52310101</v>
      </c>
      <c r="R12" s="4" t="str">
        <f>VLOOKUP(P12,[2]Timkiem!A:B,2,0)</f>
        <v>Economics</v>
      </c>
      <c r="S12" s="4"/>
      <c r="T12" s="4"/>
      <c r="U12" s="6" t="s">
        <v>25</v>
      </c>
      <c r="V12" s="6" t="s">
        <v>26</v>
      </c>
      <c r="W12" s="5" t="str">
        <f>VLOOKUP(J12,[2]Timkiem!A:B,2,0)</f>
        <v>Credit</v>
      </c>
      <c r="X12" s="4" t="s">
        <v>101</v>
      </c>
      <c r="Y12" s="8" t="s">
        <v>60</v>
      </c>
      <c r="Z12" s="4" t="s">
        <v>168</v>
      </c>
      <c r="AA12" s="4" t="s">
        <v>135</v>
      </c>
      <c r="AB12" s="4" t="s">
        <v>41</v>
      </c>
      <c r="AC12" s="4" t="s">
        <v>101</v>
      </c>
      <c r="AD12" s="8" t="s">
        <v>60</v>
      </c>
      <c r="AE12" s="4" t="s">
        <v>162</v>
      </c>
      <c r="AF12" s="4" t="s">
        <v>169</v>
      </c>
      <c r="AG12" s="4"/>
      <c r="AH12" s="4"/>
      <c r="AI12" s="4"/>
      <c r="AJ12" s="4"/>
      <c r="AK12" s="4"/>
      <c r="AL12" s="4"/>
      <c r="AM12" s="4"/>
      <c r="AN12" s="4"/>
      <c r="AO12" s="4"/>
    </row>
    <row r="13" spans="1:49" s="11" customFormat="1" ht="30.75" customHeight="1" x14ac:dyDescent="0.2">
      <c r="A13" s="7">
        <f t="shared" ref="A13:A14" si="0">A12+1</f>
        <v>2</v>
      </c>
      <c r="B13" s="7">
        <v>13050646</v>
      </c>
      <c r="C13" s="4" t="s">
        <v>170</v>
      </c>
      <c r="D13" s="7" t="s">
        <v>171</v>
      </c>
      <c r="E13" s="7" t="s">
        <v>56</v>
      </c>
      <c r="F13" s="7" t="s">
        <v>21</v>
      </c>
      <c r="G13" s="7"/>
      <c r="H13" s="7" t="s">
        <v>219</v>
      </c>
      <c r="I13" s="7" t="s">
        <v>49</v>
      </c>
      <c r="J13" s="7" t="s">
        <v>27</v>
      </c>
      <c r="K13" s="7" t="s">
        <v>204</v>
      </c>
      <c r="L13" s="6" t="s">
        <v>172</v>
      </c>
      <c r="M13" s="6"/>
      <c r="N13" s="6"/>
      <c r="O13" s="6"/>
      <c r="P13" s="4" t="s">
        <v>52</v>
      </c>
      <c r="Q13" s="23">
        <f>VLOOKUP(P13,[1]Timkiem!$A$5:$C$132,3,0)</f>
        <v>52310101</v>
      </c>
      <c r="R13" s="4" t="str">
        <f>VLOOKUP(P13,[2]Timkiem!A:B,2,0)</f>
        <v>Economics</v>
      </c>
      <c r="S13" s="4"/>
      <c r="T13" s="4"/>
      <c r="U13" s="6" t="s">
        <v>25</v>
      </c>
      <c r="V13" s="6" t="s">
        <v>26</v>
      </c>
      <c r="W13" s="5" t="str">
        <f>VLOOKUP(J13,[2]Timkiem!A:B,2,0)</f>
        <v>Credit</v>
      </c>
      <c r="X13" s="4" t="s">
        <v>101</v>
      </c>
      <c r="Y13" s="8" t="s">
        <v>60</v>
      </c>
      <c r="Z13" s="4" t="s">
        <v>168</v>
      </c>
      <c r="AA13" s="4" t="s">
        <v>135</v>
      </c>
      <c r="AB13" s="4" t="s">
        <v>41</v>
      </c>
      <c r="AC13" s="4" t="s">
        <v>101</v>
      </c>
      <c r="AD13" s="8" t="s">
        <v>60</v>
      </c>
      <c r="AE13" s="4" t="s">
        <v>162</v>
      </c>
      <c r="AF13" s="4" t="s">
        <v>169</v>
      </c>
      <c r="AG13" s="4"/>
      <c r="AH13" s="4"/>
      <c r="AI13" s="4"/>
      <c r="AJ13" s="4"/>
      <c r="AK13" s="4"/>
      <c r="AL13" s="4"/>
      <c r="AM13" s="4"/>
      <c r="AN13" s="4"/>
      <c r="AO13" s="4"/>
    </row>
    <row r="14" spans="1:49" s="11" customFormat="1" ht="30.75" customHeight="1" x14ac:dyDescent="0.2">
      <c r="A14" s="7">
        <f t="shared" si="0"/>
        <v>3</v>
      </c>
      <c r="B14" s="7">
        <v>13050047</v>
      </c>
      <c r="C14" s="4" t="s">
        <v>173</v>
      </c>
      <c r="D14" s="7" t="s">
        <v>174</v>
      </c>
      <c r="E14" s="7" t="s">
        <v>175</v>
      </c>
      <c r="F14" s="7" t="s">
        <v>35</v>
      </c>
      <c r="G14" s="7"/>
      <c r="H14" s="7" t="s">
        <v>219</v>
      </c>
      <c r="I14" s="7" t="s">
        <v>166</v>
      </c>
      <c r="J14" s="7" t="s">
        <v>27</v>
      </c>
      <c r="K14" s="7" t="s">
        <v>205</v>
      </c>
      <c r="L14" s="6" t="s">
        <v>176</v>
      </c>
      <c r="M14" s="6"/>
      <c r="N14" s="6"/>
      <c r="O14" s="6"/>
      <c r="P14" s="4" t="s">
        <v>52</v>
      </c>
      <c r="Q14" s="23">
        <f>VLOOKUP(P14,[1]Timkiem!$A$5:$C$132,3,0)</f>
        <v>52310101</v>
      </c>
      <c r="R14" s="4" t="str">
        <f>VLOOKUP(P14,[2]Timkiem!A:B,2,0)</f>
        <v>Economics</v>
      </c>
      <c r="S14" s="4"/>
      <c r="T14" s="4"/>
      <c r="U14" s="6" t="s">
        <v>25</v>
      </c>
      <c r="V14" s="6" t="s">
        <v>26</v>
      </c>
      <c r="W14" s="5" t="str">
        <f>VLOOKUP(J14,[2]Timkiem!A:B,2,0)</f>
        <v>Credit</v>
      </c>
      <c r="X14" s="4" t="s">
        <v>101</v>
      </c>
      <c r="Y14" s="8" t="s">
        <v>60</v>
      </c>
      <c r="Z14" s="4" t="s">
        <v>168</v>
      </c>
      <c r="AA14" s="4" t="s">
        <v>135</v>
      </c>
      <c r="AB14" s="4" t="s">
        <v>41</v>
      </c>
      <c r="AC14" s="4" t="s">
        <v>101</v>
      </c>
      <c r="AD14" s="8" t="s">
        <v>60</v>
      </c>
      <c r="AE14" s="4" t="s">
        <v>162</v>
      </c>
      <c r="AF14" s="4" t="s">
        <v>169</v>
      </c>
      <c r="AG14" s="4"/>
      <c r="AH14" s="4"/>
      <c r="AI14" s="4"/>
      <c r="AJ14" s="4"/>
      <c r="AK14" s="4"/>
      <c r="AL14" s="4"/>
      <c r="AM14" s="4"/>
      <c r="AN14" s="4"/>
      <c r="AO14" s="4"/>
    </row>
    <row r="16" spans="1:49" x14ac:dyDescent="0.2">
      <c r="B16" s="30" t="s">
        <v>245</v>
      </c>
    </row>
    <row r="17" spans="13:13" ht="14.25" x14ac:dyDescent="0.2">
      <c r="M17" s="16" t="s">
        <v>238</v>
      </c>
    </row>
    <row r="18" spans="13:13" ht="14.25" x14ac:dyDescent="0.2">
      <c r="M18" s="16" t="s">
        <v>239</v>
      </c>
    </row>
    <row r="19" spans="13:13" ht="15" x14ac:dyDescent="0.2">
      <c r="M19" s="29"/>
    </row>
    <row r="20" spans="13:13" ht="15" x14ac:dyDescent="0.2">
      <c r="M20" s="29"/>
    </row>
    <row r="21" spans="13:13" ht="15" x14ac:dyDescent="0.2">
      <c r="M21" s="29"/>
    </row>
    <row r="22" spans="13:13" ht="15" x14ac:dyDescent="0.2">
      <c r="M22" s="29"/>
    </row>
    <row r="23" spans="13:13" ht="14.25" x14ac:dyDescent="0.2">
      <c r="M23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1"/>
  <sheetViews>
    <sheetView view="pageBreakPreview" topLeftCell="A2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4233/QĐ-ĐHKT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QH-2011-E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Tài chính - Ngân hàng</v>
      </c>
      <c r="K9" s="22"/>
      <c r="L9" s="22" t="str">
        <f>"Mã ngành đào tạo: "&amp;Q12</f>
        <v>Mã ngành đào tạo: 52340201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11050632</v>
      </c>
      <c r="C12" s="4" t="s">
        <v>141</v>
      </c>
      <c r="D12" s="7" t="s">
        <v>142</v>
      </c>
      <c r="E12" s="7" t="s">
        <v>143</v>
      </c>
      <c r="F12" s="7" t="s">
        <v>21</v>
      </c>
      <c r="G12" s="7"/>
      <c r="H12" s="7" t="s">
        <v>219</v>
      </c>
      <c r="I12" s="7" t="s">
        <v>38</v>
      </c>
      <c r="J12" s="7" t="s">
        <v>27</v>
      </c>
      <c r="K12" s="7" t="s">
        <v>199</v>
      </c>
      <c r="L12" s="6" t="s">
        <v>144</v>
      </c>
      <c r="M12" s="6"/>
      <c r="N12" s="6"/>
      <c r="O12" s="6"/>
      <c r="P12" s="4" t="s">
        <v>32</v>
      </c>
      <c r="Q12" s="23">
        <f>VLOOKUP(P12,[1]Timkiem!$A$5:$C$132,3,0)</f>
        <v>52340201</v>
      </c>
      <c r="R12" s="4" t="str">
        <f>VLOOKUP(P12,[2]Timkiem!A:B,2,0)</f>
        <v>Banking - Finance</v>
      </c>
      <c r="S12" s="4"/>
      <c r="T12" s="4"/>
      <c r="U12" s="6" t="s">
        <v>25</v>
      </c>
      <c r="V12" s="6" t="s">
        <v>26</v>
      </c>
      <c r="W12" s="5" t="str">
        <f>VLOOKUP(J12,[2]Timkiem!A:B,2,0)</f>
        <v>Credit</v>
      </c>
      <c r="X12" s="4" t="s">
        <v>101</v>
      </c>
      <c r="Y12" s="8" t="s">
        <v>60</v>
      </c>
      <c r="Z12" s="4" t="s">
        <v>145</v>
      </c>
      <c r="AA12" s="4" t="s">
        <v>135</v>
      </c>
      <c r="AB12" s="4" t="s">
        <v>51</v>
      </c>
      <c r="AC12" s="4" t="s">
        <v>101</v>
      </c>
      <c r="AD12" s="8" t="s">
        <v>60</v>
      </c>
      <c r="AE12" s="4" t="s">
        <v>146</v>
      </c>
      <c r="AF12" s="4" t="str">
        <f t="shared" ref="AF12" si="0">RIGHT(Z12,4)</f>
        <v>TCNH</v>
      </c>
      <c r="AG12" s="4"/>
      <c r="AH12" s="4"/>
      <c r="AI12" s="4"/>
      <c r="AJ12" s="4"/>
      <c r="AK12" s="4"/>
      <c r="AL12" s="4"/>
      <c r="AM12" s="4"/>
      <c r="AN12" s="4"/>
      <c r="AO12" s="4"/>
    </row>
    <row r="14" spans="1:49" x14ac:dyDescent="0.2">
      <c r="B14" s="30" t="s">
        <v>244</v>
      </c>
    </row>
    <row r="15" spans="1:49" ht="14.25" x14ac:dyDescent="0.2">
      <c r="M15" s="16" t="s">
        <v>238</v>
      </c>
    </row>
    <row r="16" spans="1:49" ht="14.25" x14ac:dyDescent="0.2">
      <c r="M16" s="16" t="s">
        <v>239</v>
      </c>
    </row>
    <row r="17" spans="13:13" ht="15" x14ac:dyDescent="0.2">
      <c r="M17" s="29"/>
    </row>
    <row r="18" spans="13:13" ht="15" x14ac:dyDescent="0.2">
      <c r="M18" s="29"/>
    </row>
    <row r="19" spans="13:13" ht="15" x14ac:dyDescent="0.2">
      <c r="M19" s="29"/>
    </row>
    <row r="20" spans="13:13" ht="15" x14ac:dyDescent="0.2">
      <c r="M20" s="29"/>
    </row>
    <row r="21" spans="13:13" ht="14.25" x14ac:dyDescent="0.2">
      <c r="M21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2"/>
  <sheetViews>
    <sheetView view="pageBreakPreview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4233/QĐ-ĐHKT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QH-2010-E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Kinh tế đối ngoại</v>
      </c>
      <c r="K9" s="22"/>
      <c r="L9" s="22" t="str">
        <f>"Mã ngành đào tạo: "&amp;Q12</f>
        <v xml:space="preserve">Mã ngành đào tạo:   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10050501</v>
      </c>
      <c r="C12" s="4" t="s">
        <v>130</v>
      </c>
      <c r="D12" s="25" t="s">
        <v>131</v>
      </c>
      <c r="E12" s="7" t="s">
        <v>42</v>
      </c>
      <c r="F12" s="7" t="s">
        <v>35</v>
      </c>
      <c r="G12" s="7"/>
      <c r="H12" s="7" t="s">
        <v>219</v>
      </c>
      <c r="I12" s="7">
        <v>2.4300000000000002</v>
      </c>
      <c r="J12" s="7" t="s">
        <v>132</v>
      </c>
      <c r="K12" s="7" t="s">
        <v>197</v>
      </c>
      <c r="L12" s="6" t="s">
        <v>133</v>
      </c>
      <c r="M12" s="6"/>
      <c r="N12" s="6"/>
      <c r="O12" s="6"/>
      <c r="P12" s="4" t="s">
        <v>23</v>
      </c>
      <c r="Q12" s="23" t="str">
        <f>VLOOKUP(P12,[1]Timkiem!$A$5:$C$132,3,0)</f>
        <v xml:space="preserve">  </v>
      </c>
      <c r="R12" s="4" t="str">
        <f>VLOOKUP(P12,[2]Timkiem!A:B,2,0)</f>
        <v>International Economics</v>
      </c>
      <c r="S12" s="4"/>
      <c r="T12" s="4"/>
      <c r="U12" s="6" t="s">
        <v>25</v>
      </c>
      <c r="V12" s="6" t="s">
        <v>26</v>
      </c>
      <c r="W12" s="5" t="str">
        <f>VLOOKUP(J12,[2]Timkiem!A:B,2,0)</f>
        <v>Pass</v>
      </c>
      <c r="X12" s="4" t="s">
        <v>101</v>
      </c>
      <c r="Y12" s="8" t="s">
        <v>60</v>
      </c>
      <c r="Z12" s="4" t="s">
        <v>134</v>
      </c>
      <c r="AA12" s="4" t="s">
        <v>135</v>
      </c>
      <c r="AB12" s="4" t="s">
        <v>236</v>
      </c>
      <c r="AC12" s="4" t="s">
        <v>101</v>
      </c>
      <c r="AD12" s="8" t="s">
        <v>60</v>
      </c>
      <c r="AE12" s="4" t="s">
        <v>136</v>
      </c>
      <c r="AF12" s="4" t="str">
        <f t="shared" ref="AF12:AF13" si="0">RIGHT(Z12,4)</f>
        <v>KTĐN</v>
      </c>
      <c r="AG12" s="4"/>
      <c r="AH12" s="4"/>
      <c r="AI12" s="4"/>
      <c r="AJ12" s="4"/>
      <c r="AK12" s="4"/>
      <c r="AL12" s="4"/>
      <c r="AM12" s="4"/>
      <c r="AN12" s="4"/>
      <c r="AO12" s="4"/>
    </row>
    <row r="13" spans="1:49" s="11" customFormat="1" ht="30.75" customHeight="1" x14ac:dyDescent="0.2">
      <c r="A13" s="7">
        <f t="shared" ref="A13" si="1">A12+1</f>
        <v>2</v>
      </c>
      <c r="B13" s="7">
        <v>10050368</v>
      </c>
      <c r="C13" s="4" t="s">
        <v>137</v>
      </c>
      <c r="D13" s="7" t="s">
        <v>138</v>
      </c>
      <c r="E13" s="7" t="s">
        <v>139</v>
      </c>
      <c r="F13" s="7" t="s">
        <v>21</v>
      </c>
      <c r="G13" s="7"/>
      <c r="H13" s="7" t="s">
        <v>219</v>
      </c>
      <c r="I13" s="7" t="s">
        <v>77</v>
      </c>
      <c r="J13" s="7" t="s">
        <v>27</v>
      </c>
      <c r="K13" s="7" t="s">
        <v>198</v>
      </c>
      <c r="L13" s="6" t="s">
        <v>140</v>
      </c>
      <c r="M13" s="6"/>
      <c r="N13" s="6"/>
      <c r="O13" s="6"/>
      <c r="P13" s="4" t="s">
        <v>23</v>
      </c>
      <c r="Q13" s="23" t="str">
        <f>VLOOKUP(P13,[1]Timkiem!$A$5:$C$132,3,0)</f>
        <v xml:space="preserve">  </v>
      </c>
      <c r="R13" s="4" t="str">
        <f>VLOOKUP(P13,[2]Timkiem!A:B,2,0)</f>
        <v>International Economics</v>
      </c>
      <c r="S13" s="4"/>
      <c r="T13" s="4"/>
      <c r="U13" s="6" t="s">
        <v>25</v>
      </c>
      <c r="V13" s="6" t="s">
        <v>26</v>
      </c>
      <c r="W13" s="5" t="str">
        <f>VLOOKUP(J13,[2]Timkiem!A:B,2,0)</f>
        <v>Credit</v>
      </c>
      <c r="X13" s="4" t="s">
        <v>101</v>
      </c>
      <c r="Y13" s="8" t="s">
        <v>60</v>
      </c>
      <c r="Z13" s="4" t="s">
        <v>134</v>
      </c>
      <c r="AA13" s="4" t="s">
        <v>135</v>
      </c>
      <c r="AB13" s="4" t="s">
        <v>236</v>
      </c>
      <c r="AC13" s="4" t="s">
        <v>101</v>
      </c>
      <c r="AD13" s="8" t="s">
        <v>60</v>
      </c>
      <c r="AE13" s="4" t="s">
        <v>136</v>
      </c>
      <c r="AF13" s="4" t="str">
        <f t="shared" si="0"/>
        <v>KTĐN</v>
      </c>
      <c r="AG13" s="4"/>
      <c r="AH13" s="4"/>
      <c r="AI13" s="4"/>
      <c r="AJ13" s="4"/>
      <c r="AK13" s="4"/>
      <c r="AL13" s="4"/>
      <c r="AM13" s="4"/>
      <c r="AN13" s="4"/>
      <c r="AO13" s="4"/>
    </row>
    <row r="15" spans="1:49" x14ac:dyDescent="0.2">
      <c r="B15" s="30" t="s">
        <v>243</v>
      </c>
    </row>
    <row r="16" spans="1:49" ht="14.25" x14ac:dyDescent="0.2">
      <c r="M16" s="16" t="s">
        <v>238</v>
      </c>
    </row>
    <row r="17" spans="13:13" ht="14.25" x14ac:dyDescent="0.2">
      <c r="M17" s="16" t="s">
        <v>239</v>
      </c>
    </row>
    <row r="18" spans="13:13" ht="15" x14ac:dyDescent="0.2">
      <c r="M18" s="29"/>
    </row>
    <row r="19" spans="13:13" ht="15" x14ac:dyDescent="0.2">
      <c r="M19" s="29"/>
    </row>
    <row r="20" spans="13:13" ht="15" x14ac:dyDescent="0.2">
      <c r="M20" s="29"/>
    </row>
    <row r="21" spans="13:13" ht="15" x14ac:dyDescent="0.2">
      <c r="M21" s="29"/>
    </row>
    <row r="22" spans="13:13" ht="14.25" x14ac:dyDescent="0.2">
      <c r="M22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"/>
  <sheetViews>
    <sheetView view="pageBreakPreview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customHeight="1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customHeight="1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4231/QĐ-ĐHKT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QH-2012-E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Kinh tế quốc tế</v>
      </c>
      <c r="K9" s="22"/>
      <c r="L9" s="22" t="str">
        <f>"Mã ngành đào tạo: "&amp;Q12</f>
        <v>Mã ngành đào tạo: 52310106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12050229</v>
      </c>
      <c r="C12" s="4" t="s">
        <v>113</v>
      </c>
      <c r="D12" s="7" t="s">
        <v>114</v>
      </c>
      <c r="E12" s="7" t="s">
        <v>115</v>
      </c>
      <c r="F12" s="7" t="s">
        <v>21</v>
      </c>
      <c r="G12" s="7"/>
      <c r="H12" s="7" t="s">
        <v>219</v>
      </c>
      <c r="I12" s="7" t="s">
        <v>50</v>
      </c>
      <c r="J12" s="7" t="s">
        <v>27</v>
      </c>
      <c r="K12" s="7" t="s">
        <v>193</v>
      </c>
      <c r="L12" s="6" t="s">
        <v>116</v>
      </c>
      <c r="M12" s="6"/>
      <c r="N12" s="6"/>
      <c r="O12" s="6"/>
      <c r="P12" s="4" t="s">
        <v>29</v>
      </c>
      <c r="Q12" s="23">
        <f>VLOOKUP(P12,[1]Timkiem!$A$5:$C$132,3,0)</f>
        <v>52310106</v>
      </c>
      <c r="R12" s="4" t="str">
        <f>VLOOKUP(P12,[2]Timkiem!A:B,2,0)</f>
        <v>International Economics</v>
      </c>
      <c r="S12" s="6" t="s">
        <v>95</v>
      </c>
      <c r="T12" s="7" t="s">
        <v>96</v>
      </c>
      <c r="U12" s="6" t="s">
        <v>25</v>
      </c>
      <c r="V12" s="6" t="s">
        <v>26</v>
      </c>
      <c r="W12" s="5" t="str">
        <f>VLOOKUP(J12,[2]Timkiem!A:B,2,0)</f>
        <v>Credit</v>
      </c>
      <c r="X12" s="4" t="s">
        <v>98</v>
      </c>
      <c r="Y12" s="8" t="s">
        <v>60</v>
      </c>
      <c r="Z12" s="9" t="s">
        <v>117</v>
      </c>
      <c r="AA12" s="9" t="s">
        <v>100</v>
      </c>
      <c r="AB12" s="4" t="s">
        <v>235</v>
      </c>
      <c r="AC12" s="4" t="s">
        <v>101</v>
      </c>
      <c r="AD12" s="8" t="s">
        <v>60</v>
      </c>
      <c r="AE12" s="4" t="s">
        <v>102</v>
      </c>
      <c r="AF12" s="4" t="str">
        <f t="shared" ref="AF12:AF15" si="0">RIGHT(Z12,4)</f>
        <v>KTQT</v>
      </c>
      <c r="AG12" s="4"/>
      <c r="AH12" s="4"/>
      <c r="AI12" s="4"/>
      <c r="AJ12" s="4"/>
      <c r="AK12" s="4"/>
      <c r="AL12" s="4"/>
      <c r="AM12" s="4"/>
      <c r="AN12" s="4"/>
      <c r="AO12" s="4"/>
    </row>
    <row r="13" spans="1:49" s="11" customFormat="1" ht="30.75" customHeight="1" x14ac:dyDescent="0.2">
      <c r="A13" s="7">
        <f t="shared" ref="A13:A15" si="1">A12+1</f>
        <v>2</v>
      </c>
      <c r="B13" s="7">
        <v>12050274</v>
      </c>
      <c r="C13" s="4" t="s">
        <v>118</v>
      </c>
      <c r="D13" s="7" t="s">
        <v>119</v>
      </c>
      <c r="E13" s="7" t="s">
        <v>105</v>
      </c>
      <c r="F13" s="7" t="s">
        <v>21</v>
      </c>
      <c r="G13" s="7"/>
      <c r="H13" s="7" t="s">
        <v>219</v>
      </c>
      <c r="I13" s="7" t="s">
        <v>120</v>
      </c>
      <c r="J13" s="7" t="s">
        <v>57</v>
      </c>
      <c r="K13" s="7" t="s">
        <v>194</v>
      </c>
      <c r="L13" s="6" t="s">
        <v>121</v>
      </c>
      <c r="M13" s="6"/>
      <c r="N13" s="6"/>
      <c r="O13" s="6"/>
      <c r="P13" s="4" t="s">
        <v>29</v>
      </c>
      <c r="Q13" s="23">
        <f>VLOOKUP(P13,[1]Timkiem!$A$5:$C$132,3,0)</f>
        <v>52310106</v>
      </c>
      <c r="R13" s="4" t="str">
        <f>VLOOKUP(P13,[2]Timkiem!A:B,2,0)</f>
        <v>International Economics</v>
      </c>
      <c r="S13" s="6" t="s">
        <v>95</v>
      </c>
      <c r="T13" s="7" t="s">
        <v>96</v>
      </c>
      <c r="U13" s="6" t="s">
        <v>25</v>
      </c>
      <c r="V13" s="6" t="s">
        <v>26</v>
      </c>
      <c r="W13" s="5" t="str">
        <f>VLOOKUP(J13,[2]Timkiem!A:B,2,0)</f>
        <v>Distinction</v>
      </c>
      <c r="X13" s="4" t="s">
        <v>98</v>
      </c>
      <c r="Y13" s="8" t="s">
        <v>60</v>
      </c>
      <c r="Z13" s="9" t="s">
        <v>117</v>
      </c>
      <c r="AA13" s="9" t="s">
        <v>100</v>
      </c>
      <c r="AB13" s="4" t="s">
        <v>235</v>
      </c>
      <c r="AC13" s="4" t="s">
        <v>101</v>
      </c>
      <c r="AD13" s="8" t="s">
        <v>60</v>
      </c>
      <c r="AE13" s="4" t="s">
        <v>102</v>
      </c>
      <c r="AF13" s="4" t="str">
        <f t="shared" si="0"/>
        <v>KTQT</v>
      </c>
      <c r="AG13" s="4"/>
      <c r="AH13" s="4"/>
      <c r="AI13" s="4"/>
      <c r="AJ13" s="4"/>
      <c r="AK13" s="4"/>
      <c r="AL13" s="4"/>
      <c r="AM13" s="4"/>
      <c r="AN13" s="4"/>
      <c r="AO13" s="4"/>
    </row>
    <row r="14" spans="1:49" s="11" customFormat="1" ht="30.75" customHeight="1" x14ac:dyDescent="0.2">
      <c r="A14" s="7">
        <f t="shared" si="1"/>
        <v>3</v>
      </c>
      <c r="B14" s="7">
        <v>12050230</v>
      </c>
      <c r="C14" s="4" t="s">
        <v>122</v>
      </c>
      <c r="D14" s="7" t="s">
        <v>123</v>
      </c>
      <c r="E14" s="7" t="s">
        <v>115</v>
      </c>
      <c r="F14" s="7" t="s">
        <v>21</v>
      </c>
      <c r="G14" s="7"/>
      <c r="H14" s="7" t="s">
        <v>219</v>
      </c>
      <c r="I14" s="7" t="s">
        <v>124</v>
      </c>
      <c r="J14" s="7" t="s">
        <v>57</v>
      </c>
      <c r="K14" s="7" t="s">
        <v>195</v>
      </c>
      <c r="L14" s="6" t="s">
        <v>125</v>
      </c>
      <c r="M14" s="6"/>
      <c r="N14" s="6"/>
      <c r="O14" s="6"/>
      <c r="P14" s="4" t="s">
        <v>29</v>
      </c>
      <c r="Q14" s="23">
        <f>VLOOKUP(P14,[1]Timkiem!$A$5:$C$132,3,0)</f>
        <v>52310106</v>
      </c>
      <c r="R14" s="4" t="str">
        <f>VLOOKUP(P14,[2]Timkiem!A:B,2,0)</f>
        <v>International Economics</v>
      </c>
      <c r="S14" s="6" t="s">
        <v>95</v>
      </c>
      <c r="T14" s="7" t="s">
        <v>96</v>
      </c>
      <c r="U14" s="6" t="s">
        <v>25</v>
      </c>
      <c r="V14" s="6" t="s">
        <v>26</v>
      </c>
      <c r="W14" s="5" t="str">
        <f>VLOOKUP(J14,[2]Timkiem!A:B,2,0)</f>
        <v>Distinction</v>
      </c>
      <c r="X14" s="4" t="s">
        <v>98</v>
      </c>
      <c r="Y14" s="8" t="s">
        <v>60</v>
      </c>
      <c r="Z14" s="9" t="s">
        <v>117</v>
      </c>
      <c r="AA14" s="9" t="s">
        <v>100</v>
      </c>
      <c r="AB14" s="4" t="s">
        <v>235</v>
      </c>
      <c r="AC14" s="4" t="s">
        <v>101</v>
      </c>
      <c r="AD14" s="8" t="s">
        <v>60</v>
      </c>
      <c r="AE14" s="4" t="s">
        <v>102</v>
      </c>
      <c r="AF14" s="4" t="str">
        <f t="shared" si="0"/>
        <v>KTQT</v>
      </c>
      <c r="AG14" s="4"/>
      <c r="AH14" s="4"/>
      <c r="AI14" s="4"/>
      <c r="AJ14" s="4"/>
      <c r="AK14" s="4"/>
      <c r="AL14" s="4"/>
      <c r="AM14" s="4"/>
      <c r="AN14" s="4"/>
      <c r="AO14" s="4"/>
    </row>
    <row r="15" spans="1:49" s="11" customFormat="1" ht="30.75" customHeight="1" x14ac:dyDescent="0.2">
      <c r="A15" s="7">
        <f t="shared" si="1"/>
        <v>4</v>
      </c>
      <c r="B15" s="7">
        <v>12050078</v>
      </c>
      <c r="C15" s="4" t="s">
        <v>126</v>
      </c>
      <c r="D15" s="7" t="s">
        <v>127</v>
      </c>
      <c r="E15" s="7" t="s">
        <v>56</v>
      </c>
      <c r="F15" s="7" t="s">
        <v>21</v>
      </c>
      <c r="G15" s="7"/>
      <c r="H15" s="7" t="s">
        <v>219</v>
      </c>
      <c r="I15" s="7" t="s">
        <v>128</v>
      </c>
      <c r="J15" s="7" t="s">
        <v>57</v>
      </c>
      <c r="K15" s="7" t="s">
        <v>196</v>
      </c>
      <c r="L15" s="6" t="s">
        <v>129</v>
      </c>
      <c r="M15" s="6"/>
      <c r="N15" s="6"/>
      <c r="O15" s="6"/>
      <c r="P15" s="4" t="s">
        <v>29</v>
      </c>
      <c r="Q15" s="23">
        <f>VLOOKUP(P15,[1]Timkiem!$A$5:$C$132,3,0)</f>
        <v>52310106</v>
      </c>
      <c r="R15" s="4" t="str">
        <f>VLOOKUP(P15,[2]Timkiem!A:B,2,0)</f>
        <v>International Economics</v>
      </c>
      <c r="S15" s="6" t="s">
        <v>95</v>
      </c>
      <c r="T15" s="7" t="s">
        <v>96</v>
      </c>
      <c r="U15" s="6" t="s">
        <v>25</v>
      </c>
      <c r="V15" s="6" t="s">
        <v>26</v>
      </c>
      <c r="W15" s="5" t="str">
        <f>VLOOKUP(J15,[2]Timkiem!A:B,2,0)</f>
        <v>Distinction</v>
      </c>
      <c r="X15" s="4" t="s">
        <v>98</v>
      </c>
      <c r="Y15" s="8" t="s">
        <v>60</v>
      </c>
      <c r="Z15" s="9" t="s">
        <v>117</v>
      </c>
      <c r="AA15" s="9" t="s">
        <v>100</v>
      </c>
      <c r="AB15" s="4" t="s">
        <v>235</v>
      </c>
      <c r="AC15" s="4" t="s">
        <v>101</v>
      </c>
      <c r="AD15" s="8" t="s">
        <v>60</v>
      </c>
      <c r="AE15" s="4" t="s">
        <v>102</v>
      </c>
      <c r="AF15" s="4" t="str">
        <f t="shared" si="0"/>
        <v>KTQT</v>
      </c>
      <c r="AG15" s="4"/>
      <c r="AH15" s="4"/>
      <c r="AI15" s="4"/>
      <c r="AJ15" s="4"/>
      <c r="AK15" s="4"/>
      <c r="AL15" s="4"/>
      <c r="AM15" s="4"/>
      <c r="AN15" s="4"/>
      <c r="AO15" s="4"/>
    </row>
    <row r="17" spans="2:13" x14ac:dyDescent="0.2">
      <c r="B17" s="30" t="s">
        <v>242</v>
      </c>
    </row>
    <row r="18" spans="2:13" ht="14.25" x14ac:dyDescent="0.2">
      <c r="M18" s="16" t="s">
        <v>238</v>
      </c>
    </row>
    <row r="19" spans="2:13" ht="14.25" x14ac:dyDescent="0.2">
      <c r="M19" s="16" t="s">
        <v>239</v>
      </c>
    </row>
    <row r="20" spans="2:13" ht="15" x14ac:dyDescent="0.2">
      <c r="M20" s="29"/>
    </row>
    <row r="21" spans="2:13" ht="15" x14ac:dyDescent="0.2">
      <c r="M21" s="29"/>
    </row>
    <row r="22" spans="2:13" ht="15" x14ac:dyDescent="0.2">
      <c r="M22" s="29"/>
    </row>
    <row r="23" spans="2:13" ht="15" x14ac:dyDescent="0.2">
      <c r="M23" s="29"/>
    </row>
    <row r="24" spans="2:13" ht="14.25" x14ac:dyDescent="0.2">
      <c r="M24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abSelected="1" view="pageBreakPreview" zoomScaleNormal="85" zoomScaleSheetLayoutView="100" workbookViewId="0">
      <selection activeCell="F17" sqref="F17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4231/QĐ-ĐHKT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QH-2012-E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Tài chính - Ngân hàng</v>
      </c>
      <c r="K9" s="22"/>
      <c r="L9" s="22" t="str">
        <f>"Mã ngành đào tạo: "&amp;Q12</f>
        <v>Mã ngành đào tạo: 52340201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12050270</v>
      </c>
      <c r="C12" s="4" t="s">
        <v>91</v>
      </c>
      <c r="D12" s="7" t="s">
        <v>92</v>
      </c>
      <c r="E12" s="7" t="s">
        <v>93</v>
      </c>
      <c r="F12" s="7" t="s">
        <v>21</v>
      </c>
      <c r="G12" s="7"/>
      <c r="H12" s="7" t="s">
        <v>219</v>
      </c>
      <c r="I12" s="7" t="s">
        <v>94</v>
      </c>
      <c r="J12" s="7" t="s">
        <v>27</v>
      </c>
      <c r="K12" s="7" t="s">
        <v>190</v>
      </c>
      <c r="L12" s="6" t="s">
        <v>97</v>
      </c>
      <c r="M12" s="6"/>
      <c r="N12" s="6"/>
      <c r="O12" s="6"/>
      <c r="P12" s="4" t="s">
        <v>32</v>
      </c>
      <c r="Q12" s="23">
        <f>VLOOKUP(P12,[1]Timkiem!$A$5:$C$132,3,0)</f>
        <v>52340201</v>
      </c>
      <c r="R12" s="4" t="s">
        <v>33</v>
      </c>
      <c r="S12" s="6" t="s">
        <v>95</v>
      </c>
      <c r="T12" s="7" t="s">
        <v>96</v>
      </c>
      <c r="U12" s="6" t="s">
        <v>25</v>
      </c>
      <c r="V12" s="6" t="s">
        <v>26</v>
      </c>
      <c r="W12" s="5" t="str">
        <f>VLOOKUP(J12,[2]Timkiem!A:B,2,0)</f>
        <v>Credit</v>
      </c>
      <c r="X12" s="4" t="s">
        <v>98</v>
      </c>
      <c r="Y12" s="8" t="s">
        <v>60</v>
      </c>
      <c r="Z12" s="9" t="s">
        <v>99</v>
      </c>
      <c r="AA12" s="9" t="s">
        <v>100</v>
      </c>
      <c r="AB12" s="4" t="s">
        <v>235</v>
      </c>
      <c r="AC12" s="4" t="s">
        <v>101</v>
      </c>
      <c r="AD12" s="8" t="s">
        <v>60</v>
      </c>
      <c r="AE12" s="4" t="s">
        <v>102</v>
      </c>
      <c r="AF12" s="4" t="str">
        <f>RIGHT(Z12,4)</f>
        <v>TCNH</v>
      </c>
      <c r="AG12" s="4"/>
      <c r="AH12" s="4"/>
      <c r="AI12" s="4"/>
      <c r="AJ12" s="4"/>
      <c r="AK12" s="4"/>
      <c r="AL12" s="4"/>
      <c r="AM12" s="4"/>
      <c r="AN12" s="4"/>
      <c r="AO12" s="4"/>
    </row>
    <row r="13" spans="1:49" s="11" customFormat="1" ht="30.75" customHeight="1" x14ac:dyDescent="0.2">
      <c r="A13" s="7">
        <f>A12+1</f>
        <v>2</v>
      </c>
      <c r="B13" s="7">
        <v>12050302</v>
      </c>
      <c r="C13" s="4" t="s">
        <v>103</v>
      </c>
      <c r="D13" s="7" t="s">
        <v>104</v>
      </c>
      <c r="E13" s="7" t="s">
        <v>105</v>
      </c>
      <c r="F13" s="7" t="s">
        <v>21</v>
      </c>
      <c r="G13" s="7"/>
      <c r="H13" s="7" t="s">
        <v>219</v>
      </c>
      <c r="I13" s="7" t="s">
        <v>106</v>
      </c>
      <c r="J13" s="7" t="s">
        <v>27</v>
      </c>
      <c r="K13" s="7" t="s">
        <v>191</v>
      </c>
      <c r="L13" s="6" t="s">
        <v>107</v>
      </c>
      <c r="M13" s="6"/>
      <c r="N13" s="6"/>
      <c r="O13" s="6"/>
      <c r="P13" s="4" t="s">
        <v>32</v>
      </c>
      <c r="Q13" s="23">
        <f>VLOOKUP(P13,[1]Timkiem!$A$5:$C$132,3,0)</f>
        <v>52340201</v>
      </c>
      <c r="R13" s="4" t="s">
        <v>33</v>
      </c>
      <c r="S13" s="6" t="s">
        <v>95</v>
      </c>
      <c r="T13" s="7" t="s">
        <v>96</v>
      </c>
      <c r="U13" s="6" t="s">
        <v>25</v>
      </c>
      <c r="V13" s="6" t="s">
        <v>26</v>
      </c>
      <c r="W13" s="5" t="str">
        <f>VLOOKUP(J13,[2]Timkiem!A:B,2,0)</f>
        <v>Credit</v>
      </c>
      <c r="X13" s="4" t="s">
        <v>98</v>
      </c>
      <c r="Y13" s="8" t="s">
        <v>60</v>
      </c>
      <c r="Z13" s="9" t="s">
        <v>99</v>
      </c>
      <c r="AA13" s="9" t="s">
        <v>100</v>
      </c>
      <c r="AB13" s="4" t="s">
        <v>235</v>
      </c>
      <c r="AC13" s="4" t="s">
        <v>101</v>
      </c>
      <c r="AD13" s="8" t="s">
        <v>60</v>
      </c>
      <c r="AE13" s="4" t="s">
        <v>102</v>
      </c>
      <c r="AF13" s="4" t="str">
        <f t="shared" ref="AF13:AF14" si="0">RIGHT(Z13,4)</f>
        <v>TCNH</v>
      </c>
      <c r="AG13" s="4"/>
      <c r="AH13" s="4"/>
      <c r="AI13" s="4"/>
      <c r="AJ13" s="4"/>
      <c r="AK13" s="4"/>
      <c r="AL13" s="4"/>
      <c r="AM13" s="4"/>
      <c r="AN13" s="4"/>
      <c r="AO13" s="4"/>
    </row>
    <row r="14" spans="1:49" s="11" customFormat="1" ht="30.75" customHeight="1" x14ac:dyDescent="0.2">
      <c r="A14" s="7">
        <f t="shared" ref="A14" si="1">A13+1</f>
        <v>3</v>
      </c>
      <c r="B14" s="7">
        <v>12050309</v>
      </c>
      <c r="C14" s="4" t="s">
        <v>108</v>
      </c>
      <c r="D14" s="7" t="s">
        <v>109</v>
      </c>
      <c r="E14" s="7" t="s">
        <v>110</v>
      </c>
      <c r="F14" s="7" t="s">
        <v>21</v>
      </c>
      <c r="G14" s="7"/>
      <c r="H14" s="7" t="s">
        <v>219</v>
      </c>
      <c r="I14" s="7" t="s">
        <v>111</v>
      </c>
      <c r="J14" s="7" t="s">
        <v>30</v>
      </c>
      <c r="K14" s="7" t="s">
        <v>192</v>
      </c>
      <c r="L14" s="6" t="s">
        <v>112</v>
      </c>
      <c r="M14" s="6"/>
      <c r="N14" s="6"/>
      <c r="O14" s="6"/>
      <c r="P14" s="4" t="s">
        <v>32</v>
      </c>
      <c r="Q14" s="23">
        <f>VLOOKUP(P14,[1]Timkiem!$A$5:$C$132,3,0)</f>
        <v>52340201</v>
      </c>
      <c r="R14" s="4" t="s">
        <v>33</v>
      </c>
      <c r="S14" s="6" t="s">
        <v>95</v>
      </c>
      <c r="T14" s="7" t="s">
        <v>96</v>
      </c>
      <c r="U14" s="6" t="s">
        <v>25</v>
      </c>
      <c r="V14" s="6" t="s">
        <v>26</v>
      </c>
      <c r="W14" s="5" t="str">
        <f>VLOOKUP(J14,[2]Timkiem!A:B,2,0)</f>
        <v>Distinction</v>
      </c>
      <c r="X14" s="4" t="s">
        <v>98</v>
      </c>
      <c r="Y14" s="8" t="s">
        <v>60</v>
      </c>
      <c r="Z14" s="9" t="s">
        <v>99</v>
      </c>
      <c r="AA14" s="9" t="s">
        <v>100</v>
      </c>
      <c r="AB14" s="4" t="s">
        <v>235</v>
      </c>
      <c r="AC14" s="4" t="s">
        <v>101</v>
      </c>
      <c r="AD14" s="8" t="s">
        <v>60</v>
      </c>
      <c r="AE14" s="4" t="s">
        <v>102</v>
      </c>
      <c r="AF14" s="4" t="str">
        <f t="shared" si="0"/>
        <v>TCNH</v>
      </c>
      <c r="AG14" s="4"/>
      <c r="AH14" s="4"/>
      <c r="AI14" s="4"/>
      <c r="AJ14" s="4"/>
      <c r="AK14" s="4"/>
      <c r="AL14" s="4"/>
      <c r="AM14" s="4"/>
      <c r="AN14" s="4"/>
      <c r="AO14" s="4"/>
    </row>
    <row r="16" spans="1:49" x14ac:dyDescent="0.2">
      <c r="B16" s="30" t="s">
        <v>245</v>
      </c>
    </row>
    <row r="17" spans="13:13" ht="14.25" x14ac:dyDescent="0.2">
      <c r="M17" s="16" t="s">
        <v>238</v>
      </c>
    </row>
    <row r="18" spans="13:13" ht="14.25" x14ac:dyDescent="0.2">
      <c r="M18" s="16" t="s">
        <v>239</v>
      </c>
    </row>
    <row r="19" spans="13:13" ht="15" x14ac:dyDescent="0.2">
      <c r="M19" s="29"/>
    </row>
    <row r="20" spans="13:13" ht="15" x14ac:dyDescent="0.2">
      <c r="M20" s="29"/>
    </row>
    <row r="21" spans="13:13" ht="15" x14ac:dyDescent="0.2">
      <c r="M21" s="29"/>
    </row>
    <row r="22" spans="13:13" ht="15" x14ac:dyDescent="0.2">
      <c r="M22" s="29"/>
    </row>
    <row r="23" spans="13:13" ht="14.25" x14ac:dyDescent="0.2">
      <c r="M23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7"/>
  <sheetViews>
    <sheetView view="pageBreakPreview" zoomScaleNormal="85" zoomScaleSheetLayoutView="100" workbookViewId="0">
      <selection activeCell="N14" sqref="N14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7" width="6.42578125" style="14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4231/QĐ-ĐHKT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QH-2012-E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Tài chính - Ngân hàng</v>
      </c>
      <c r="K9" s="22"/>
      <c r="L9" s="22" t="str">
        <f>"Mã ngành đào tạo: "&amp;Q12</f>
        <v>Mã ngành đào tạo: 52340201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12050270</v>
      </c>
      <c r="C12" s="4" t="s">
        <v>91</v>
      </c>
      <c r="D12" s="7" t="s">
        <v>92</v>
      </c>
      <c r="E12" s="7" t="s">
        <v>93</v>
      </c>
      <c r="F12" s="7" t="s">
        <v>21</v>
      </c>
      <c r="G12" s="7"/>
      <c r="H12" s="7" t="s">
        <v>219</v>
      </c>
      <c r="I12" s="7" t="s">
        <v>94</v>
      </c>
      <c r="J12" s="7" t="s">
        <v>27</v>
      </c>
      <c r="K12" s="7" t="s">
        <v>190</v>
      </c>
      <c r="L12" s="6" t="s">
        <v>97</v>
      </c>
      <c r="M12" s="6"/>
      <c r="N12" s="6"/>
      <c r="O12" s="6"/>
      <c r="P12" s="4" t="s">
        <v>32</v>
      </c>
      <c r="Q12" s="23">
        <f>VLOOKUP(P12,[1]Timkiem!$A$5:$C$132,3,0)</f>
        <v>52340201</v>
      </c>
      <c r="R12" s="4" t="s">
        <v>33</v>
      </c>
      <c r="S12" s="6" t="s">
        <v>95</v>
      </c>
      <c r="T12" s="7" t="s">
        <v>96</v>
      </c>
      <c r="U12" s="6" t="s">
        <v>25</v>
      </c>
      <c r="V12" s="6" t="s">
        <v>26</v>
      </c>
      <c r="W12" s="5" t="str">
        <f>VLOOKUP(J12,[2]Timkiem!A:B,2,0)</f>
        <v>Credit</v>
      </c>
      <c r="X12" s="4" t="s">
        <v>98</v>
      </c>
      <c r="Y12" s="8" t="s">
        <v>60</v>
      </c>
      <c r="Z12" s="9" t="s">
        <v>99</v>
      </c>
      <c r="AA12" s="9" t="s">
        <v>100</v>
      </c>
      <c r="AB12" s="4" t="s">
        <v>235</v>
      </c>
      <c r="AC12" s="4" t="s">
        <v>101</v>
      </c>
      <c r="AD12" s="8" t="s">
        <v>60</v>
      </c>
      <c r="AE12" s="4" t="s">
        <v>102</v>
      </c>
      <c r="AF12" s="4" t="str">
        <f>RIGHT(Z12,4)</f>
        <v>TCNH</v>
      </c>
      <c r="AG12" s="4"/>
      <c r="AH12" s="4"/>
      <c r="AI12" s="4"/>
      <c r="AJ12" s="4"/>
      <c r="AK12" s="4"/>
      <c r="AL12" s="4"/>
      <c r="AM12" s="4"/>
      <c r="AN12" s="4"/>
      <c r="AO12" s="4"/>
    </row>
    <row r="13" spans="1:49" s="11" customFormat="1" ht="30.75" customHeight="1" x14ac:dyDescent="0.2">
      <c r="A13" s="7">
        <f>A12+1</f>
        <v>2</v>
      </c>
      <c r="B13" s="7">
        <v>12050302</v>
      </c>
      <c r="C13" s="4" t="s">
        <v>103</v>
      </c>
      <c r="D13" s="7" t="s">
        <v>104</v>
      </c>
      <c r="E13" s="7" t="s">
        <v>105</v>
      </c>
      <c r="F13" s="7" t="s">
        <v>21</v>
      </c>
      <c r="G13" s="7"/>
      <c r="H13" s="7" t="s">
        <v>219</v>
      </c>
      <c r="I13" s="7" t="s">
        <v>106</v>
      </c>
      <c r="J13" s="7" t="s">
        <v>27</v>
      </c>
      <c r="K13" s="7" t="s">
        <v>191</v>
      </c>
      <c r="L13" s="6" t="s">
        <v>107</v>
      </c>
      <c r="M13" s="6"/>
      <c r="N13" s="6"/>
      <c r="O13" s="6"/>
      <c r="P13" s="4" t="s">
        <v>32</v>
      </c>
      <c r="Q13" s="23">
        <f>VLOOKUP(P13,[1]Timkiem!$A$5:$C$132,3,0)</f>
        <v>52340201</v>
      </c>
      <c r="R13" s="4" t="s">
        <v>33</v>
      </c>
      <c r="S13" s="6" t="s">
        <v>95</v>
      </c>
      <c r="T13" s="7" t="s">
        <v>96</v>
      </c>
      <c r="U13" s="6" t="s">
        <v>25</v>
      </c>
      <c r="V13" s="6" t="s">
        <v>26</v>
      </c>
      <c r="W13" s="5" t="str">
        <f>VLOOKUP(J13,[2]Timkiem!A:B,2,0)</f>
        <v>Credit</v>
      </c>
      <c r="X13" s="4" t="s">
        <v>98</v>
      </c>
      <c r="Y13" s="8" t="s">
        <v>60</v>
      </c>
      <c r="Z13" s="9" t="s">
        <v>99</v>
      </c>
      <c r="AA13" s="9" t="s">
        <v>100</v>
      </c>
      <c r="AB13" s="4" t="s">
        <v>235</v>
      </c>
      <c r="AC13" s="4" t="s">
        <v>101</v>
      </c>
      <c r="AD13" s="8" t="s">
        <v>60</v>
      </c>
      <c r="AE13" s="4" t="s">
        <v>102</v>
      </c>
      <c r="AF13" s="4" t="str">
        <f t="shared" ref="AF13:AF29" si="0">RIGHT(Z13,4)</f>
        <v>TCNH</v>
      </c>
      <c r="AG13" s="4"/>
      <c r="AH13" s="4"/>
      <c r="AI13" s="4"/>
      <c r="AJ13" s="4"/>
      <c r="AK13" s="4"/>
      <c r="AL13" s="4"/>
      <c r="AM13" s="4"/>
      <c r="AN13" s="4"/>
      <c r="AO13" s="4"/>
    </row>
    <row r="14" spans="1:49" s="11" customFormat="1" ht="30.75" customHeight="1" x14ac:dyDescent="0.2">
      <c r="A14" s="7">
        <f t="shared" ref="A14:A38" si="1">A13+1</f>
        <v>3</v>
      </c>
      <c r="B14" s="7">
        <v>12050309</v>
      </c>
      <c r="C14" s="4" t="s">
        <v>108</v>
      </c>
      <c r="D14" s="7" t="s">
        <v>109</v>
      </c>
      <c r="E14" s="7" t="s">
        <v>110</v>
      </c>
      <c r="F14" s="7" t="s">
        <v>21</v>
      </c>
      <c r="G14" s="7"/>
      <c r="H14" s="7" t="s">
        <v>219</v>
      </c>
      <c r="I14" s="7" t="s">
        <v>111</v>
      </c>
      <c r="J14" s="7" t="s">
        <v>30</v>
      </c>
      <c r="K14" s="7" t="s">
        <v>192</v>
      </c>
      <c r="L14" s="6" t="s">
        <v>112</v>
      </c>
      <c r="M14" s="6"/>
      <c r="N14" s="6"/>
      <c r="O14" s="6"/>
      <c r="P14" s="4" t="s">
        <v>32</v>
      </c>
      <c r="Q14" s="23">
        <f>VLOOKUP(P14,[1]Timkiem!$A$5:$C$132,3,0)</f>
        <v>52340201</v>
      </c>
      <c r="R14" s="4" t="s">
        <v>33</v>
      </c>
      <c r="S14" s="6" t="s">
        <v>95</v>
      </c>
      <c r="T14" s="7" t="s">
        <v>96</v>
      </c>
      <c r="U14" s="6" t="s">
        <v>25</v>
      </c>
      <c r="V14" s="6" t="s">
        <v>26</v>
      </c>
      <c r="W14" s="5" t="str">
        <f>VLOOKUP(J14,[2]Timkiem!A:B,2,0)</f>
        <v>Distinction</v>
      </c>
      <c r="X14" s="4" t="s">
        <v>98</v>
      </c>
      <c r="Y14" s="8" t="s">
        <v>60</v>
      </c>
      <c r="Z14" s="9" t="s">
        <v>99</v>
      </c>
      <c r="AA14" s="9" t="s">
        <v>100</v>
      </c>
      <c r="AB14" s="4" t="s">
        <v>235</v>
      </c>
      <c r="AC14" s="4" t="s">
        <v>101</v>
      </c>
      <c r="AD14" s="8" t="s">
        <v>60</v>
      </c>
      <c r="AE14" s="4" t="s">
        <v>102</v>
      </c>
      <c r="AF14" s="4" t="str">
        <f t="shared" si="0"/>
        <v>TCNH</v>
      </c>
      <c r="AG14" s="4"/>
      <c r="AH14" s="4"/>
      <c r="AI14" s="4"/>
      <c r="AJ14" s="4"/>
      <c r="AK14" s="4"/>
      <c r="AL14" s="4"/>
      <c r="AM14" s="4"/>
      <c r="AN14" s="4"/>
      <c r="AO14" s="4"/>
    </row>
    <row r="15" spans="1:49" s="11" customFormat="1" ht="30.75" customHeight="1" x14ac:dyDescent="0.2">
      <c r="A15" s="7">
        <f t="shared" si="1"/>
        <v>4</v>
      </c>
      <c r="B15" s="7">
        <v>12050229</v>
      </c>
      <c r="C15" s="4" t="s">
        <v>113</v>
      </c>
      <c r="D15" s="7" t="s">
        <v>114</v>
      </c>
      <c r="E15" s="7" t="s">
        <v>115</v>
      </c>
      <c r="F15" s="7" t="s">
        <v>21</v>
      </c>
      <c r="G15" s="7"/>
      <c r="H15" s="7" t="s">
        <v>219</v>
      </c>
      <c r="I15" s="7" t="s">
        <v>50</v>
      </c>
      <c r="J15" s="7" t="s">
        <v>27</v>
      </c>
      <c r="K15" s="7" t="s">
        <v>193</v>
      </c>
      <c r="L15" s="6" t="s">
        <v>116</v>
      </c>
      <c r="M15" s="6"/>
      <c r="N15" s="6"/>
      <c r="O15" s="6"/>
      <c r="P15" s="4" t="s">
        <v>29</v>
      </c>
      <c r="Q15" s="23">
        <f>VLOOKUP(P15,[1]Timkiem!$A$5:$C$132,3,0)</f>
        <v>52310106</v>
      </c>
      <c r="R15" s="4" t="str">
        <f>VLOOKUP(P15,[2]Timkiem!A:B,2,0)</f>
        <v>International Economics</v>
      </c>
      <c r="S15" s="6" t="s">
        <v>95</v>
      </c>
      <c r="T15" s="7" t="s">
        <v>96</v>
      </c>
      <c r="U15" s="6" t="s">
        <v>25</v>
      </c>
      <c r="V15" s="6" t="s">
        <v>26</v>
      </c>
      <c r="W15" s="5" t="str">
        <f>VLOOKUP(J15,[2]Timkiem!A:B,2,0)</f>
        <v>Credit</v>
      </c>
      <c r="X15" s="4" t="s">
        <v>98</v>
      </c>
      <c r="Y15" s="8" t="s">
        <v>60</v>
      </c>
      <c r="Z15" s="9" t="s">
        <v>117</v>
      </c>
      <c r="AA15" s="9" t="s">
        <v>100</v>
      </c>
      <c r="AB15" s="4" t="s">
        <v>235</v>
      </c>
      <c r="AC15" s="4" t="s">
        <v>101</v>
      </c>
      <c r="AD15" s="8" t="s">
        <v>60</v>
      </c>
      <c r="AE15" s="4" t="s">
        <v>102</v>
      </c>
      <c r="AF15" s="4" t="str">
        <f t="shared" si="0"/>
        <v>KTQT</v>
      </c>
      <c r="AG15" s="4"/>
      <c r="AH15" s="4"/>
      <c r="AI15" s="4"/>
      <c r="AJ15" s="4"/>
      <c r="AK15" s="4"/>
      <c r="AL15" s="4"/>
      <c r="AM15" s="4"/>
      <c r="AN15" s="4"/>
      <c r="AO15" s="4"/>
    </row>
    <row r="16" spans="1:49" s="11" customFormat="1" ht="30.75" customHeight="1" x14ac:dyDescent="0.2">
      <c r="A16" s="7">
        <f t="shared" si="1"/>
        <v>5</v>
      </c>
      <c r="B16" s="7">
        <v>12050274</v>
      </c>
      <c r="C16" s="4" t="s">
        <v>118</v>
      </c>
      <c r="D16" s="7" t="s">
        <v>119</v>
      </c>
      <c r="E16" s="7" t="s">
        <v>105</v>
      </c>
      <c r="F16" s="7" t="s">
        <v>21</v>
      </c>
      <c r="G16" s="7"/>
      <c r="H16" s="7" t="s">
        <v>219</v>
      </c>
      <c r="I16" s="7" t="s">
        <v>120</v>
      </c>
      <c r="J16" s="7" t="s">
        <v>57</v>
      </c>
      <c r="K16" s="7" t="s">
        <v>194</v>
      </c>
      <c r="L16" s="6" t="s">
        <v>121</v>
      </c>
      <c r="M16" s="6"/>
      <c r="N16" s="6"/>
      <c r="O16" s="6"/>
      <c r="P16" s="4" t="s">
        <v>29</v>
      </c>
      <c r="Q16" s="23">
        <f>VLOOKUP(P16,[1]Timkiem!$A$5:$C$132,3,0)</f>
        <v>52310106</v>
      </c>
      <c r="R16" s="4" t="str">
        <f>VLOOKUP(P16,[2]Timkiem!A:B,2,0)</f>
        <v>International Economics</v>
      </c>
      <c r="S16" s="6" t="s">
        <v>95</v>
      </c>
      <c r="T16" s="7" t="s">
        <v>96</v>
      </c>
      <c r="U16" s="6" t="s">
        <v>25</v>
      </c>
      <c r="V16" s="6" t="s">
        <v>26</v>
      </c>
      <c r="W16" s="5" t="str">
        <f>VLOOKUP(J16,[2]Timkiem!A:B,2,0)</f>
        <v>Distinction</v>
      </c>
      <c r="X16" s="4" t="s">
        <v>98</v>
      </c>
      <c r="Y16" s="8" t="s">
        <v>60</v>
      </c>
      <c r="Z16" s="9" t="s">
        <v>117</v>
      </c>
      <c r="AA16" s="9" t="s">
        <v>100</v>
      </c>
      <c r="AB16" s="4" t="s">
        <v>235</v>
      </c>
      <c r="AC16" s="4" t="s">
        <v>101</v>
      </c>
      <c r="AD16" s="8" t="s">
        <v>60</v>
      </c>
      <c r="AE16" s="4" t="s">
        <v>102</v>
      </c>
      <c r="AF16" s="4" t="str">
        <f t="shared" si="0"/>
        <v>KTQT</v>
      </c>
      <c r="AG16" s="4"/>
      <c r="AH16" s="4"/>
      <c r="AI16" s="4"/>
      <c r="AJ16" s="4"/>
      <c r="AK16" s="4"/>
      <c r="AL16" s="4"/>
      <c r="AM16" s="4"/>
      <c r="AN16" s="4"/>
      <c r="AO16" s="4"/>
    </row>
    <row r="17" spans="1:41" s="11" customFormat="1" ht="30.75" customHeight="1" x14ac:dyDescent="0.2">
      <c r="A17" s="7">
        <f t="shared" si="1"/>
        <v>6</v>
      </c>
      <c r="B17" s="7">
        <v>12050230</v>
      </c>
      <c r="C17" s="4" t="s">
        <v>122</v>
      </c>
      <c r="D17" s="7" t="s">
        <v>123</v>
      </c>
      <c r="E17" s="7" t="s">
        <v>115</v>
      </c>
      <c r="F17" s="7" t="s">
        <v>21</v>
      </c>
      <c r="G17" s="7"/>
      <c r="H17" s="7" t="s">
        <v>219</v>
      </c>
      <c r="I17" s="7" t="s">
        <v>124</v>
      </c>
      <c r="J17" s="7" t="s">
        <v>57</v>
      </c>
      <c r="K17" s="7" t="s">
        <v>195</v>
      </c>
      <c r="L17" s="6" t="s">
        <v>125</v>
      </c>
      <c r="M17" s="6"/>
      <c r="N17" s="6"/>
      <c r="O17" s="6"/>
      <c r="P17" s="4" t="s">
        <v>29</v>
      </c>
      <c r="Q17" s="23">
        <f>VLOOKUP(P17,[1]Timkiem!$A$5:$C$132,3,0)</f>
        <v>52310106</v>
      </c>
      <c r="R17" s="4" t="str">
        <f>VLOOKUP(P17,[2]Timkiem!A:B,2,0)</f>
        <v>International Economics</v>
      </c>
      <c r="S17" s="6" t="s">
        <v>95</v>
      </c>
      <c r="T17" s="7" t="s">
        <v>96</v>
      </c>
      <c r="U17" s="6" t="s">
        <v>25</v>
      </c>
      <c r="V17" s="6" t="s">
        <v>26</v>
      </c>
      <c r="W17" s="5" t="str">
        <f>VLOOKUP(J17,[2]Timkiem!A:B,2,0)</f>
        <v>Distinction</v>
      </c>
      <c r="X17" s="4" t="s">
        <v>98</v>
      </c>
      <c r="Y17" s="8" t="s">
        <v>60</v>
      </c>
      <c r="Z17" s="9" t="s">
        <v>117</v>
      </c>
      <c r="AA17" s="9" t="s">
        <v>100</v>
      </c>
      <c r="AB17" s="4" t="s">
        <v>235</v>
      </c>
      <c r="AC17" s="4" t="s">
        <v>101</v>
      </c>
      <c r="AD17" s="8" t="s">
        <v>60</v>
      </c>
      <c r="AE17" s="4" t="s">
        <v>102</v>
      </c>
      <c r="AF17" s="4" t="str">
        <f t="shared" si="0"/>
        <v>KTQT</v>
      </c>
      <c r="AG17" s="4"/>
      <c r="AH17" s="4"/>
      <c r="AI17" s="4"/>
      <c r="AJ17" s="4"/>
      <c r="AK17" s="4"/>
      <c r="AL17" s="4"/>
      <c r="AM17" s="4"/>
      <c r="AN17" s="4"/>
      <c r="AO17" s="4"/>
    </row>
    <row r="18" spans="1:41" s="11" customFormat="1" ht="30.75" customHeight="1" x14ac:dyDescent="0.2">
      <c r="A18" s="7">
        <f t="shared" si="1"/>
        <v>7</v>
      </c>
      <c r="B18" s="7">
        <v>12050078</v>
      </c>
      <c r="C18" s="4" t="s">
        <v>126</v>
      </c>
      <c r="D18" s="7" t="s">
        <v>127</v>
      </c>
      <c r="E18" s="7" t="s">
        <v>56</v>
      </c>
      <c r="F18" s="7" t="s">
        <v>21</v>
      </c>
      <c r="G18" s="7"/>
      <c r="H18" s="7" t="s">
        <v>219</v>
      </c>
      <c r="I18" s="7" t="s">
        <v>128</v>
      </c>
      <c r="J18" s="7" t="s">
        <v>57</v>
      </c>
      <c r="K18" s="7" t="s">
        <v>196</v>
      </c>
      <c r="L18" s="6" t="s">
        <v>129</v>
      </c>
      <c r="M18" s="6"/>
      <c r="N18" s="6"/>
      <c r="O18" s="6"/>
      <c r="P18" s="4" t="s">
        <v>29</v>
      </c>
      <c r="Q18" s="23">
        <f>VLOOKUP(P18,[1]Timkiem!$A$5:$C$132,3,0)</f>
        <v>52310106</v>
      </c>
      <c r="R18" s="4" t="str">
        <f>VLOOKUP(P18,[2]Timkiem!A:B,2,0)</f>
        <v>International Economics</v>
      </c>
      <c r="S18" s="6" t="s">
        <v>95</v>
      </c>
      <c r="T18" s="7" t="s">
        <v>96</v>
      </c>
      <c r="U18" s="6" t="s">
        <v>25</v>
      </c>
      <c r="V18" s="6" t="s">
        <v>26</v>
      </c>
      <c r="W18" s="5" t="str">
        <f>VLOOKUP(J18,[2]Timkiem!A:B,2,0)</f>
        <v>Distinction</v>
      </c>
      <c r="X18" s="4" t="s">
        <v>98</v>
      </c>
      <c r="Y18" s="8" t="s">
        <v>60</v>
      </c>
      <c r="Z18" s="9" t="s">
        <v>117</v>
      </c>
      <c r="AA18" s="9" t="s">
        <v>100</v>
      </c>
      <c r="AB18" s="4" t="s">
        <v>235</v>
      </c>
      <c r="AC18" s="4" t="s">
        <v>101</v>
      </c>
      <c r="AD18" s="8" t="s">
        <v>60</v>
      </c>
      <c r="AE18" s="4" t="s">
        <v>102</v>
      </c>
      <c r="AF18" s="4" t="str">
        <f t="shared" si="0"/>
        <v>KTQT</v>
      </c>
      <c r="AG18" s="4"/>
      <c r="AH18" s="4"/>
      <c r="AI18" s="4"/>
      <c r="AJ18" s="4"/>
      <c r="AK18" s="4"/>
      <c r="AL18" s="4"/>
      <c r="AM18" s="4"/>
      <c r="AN18" s="4"/>
      <c r="AO18" s="4"/>
    </row>
    <row r="19" spans="1:41" s="11" customFormat="1" ht="30.75" customHeight="1" x14ac:dyDescent="0.2">
      <c r="A19" s="7">
        <f t="shared" si="1"/>
        <v>8</v>
      </c>
      <c r="B19" s="7">
        <v>10050501</v>
      </c>
      <c r="C19" s="4" t="s">
        <v>130</v>
      </c>
      <c r="D19" s="25" t="s">
        <v>131</v>
      </c>
      <c r="E19" s="7" t="s">
        <v>42</v>
      </c>
      <c r="F19" s="7" t="s">
        <v>35</v>
      </c>
      <c r="G19" s="7"/>
      <c r="H19" s="7" t="s">
        <v>219</v>
      </c>
      <c r="I19" s="7">
        <v>2.4300000000000002</v>
      </c>
      <c r="J19" s="7" t="s">
        <v>132</v>
      </c>
      <c r="K19" s="7" t="s">
        <v>197</v>
      </c>
      <c r="L19" s="6" t="s">
        <v>133</v>
      </c>
      <c r="M19" s="6"/>
      <c r="N19" s="6"/>
      <c r="O19" s="6"/>
      <c r="P19" s="4" t="s">
        <v>23</v>
      </c>
      <c r="Q19" s="23" t="str">
        <f>VLOOKUP(P19,[1]Timkiem!$A$5:$C$132,3,0)</f>
        <v xml:space="preserve">  </v>
      </c>
      <c r="R19" s="4" t="str">
        <f>VLOOKUP(P19,[2]Timkiem!A:B,2,0)</f>
        <v>International Economics</v>
      </c>
      <c r="S19" s="4"/>
      <c r="T19" s="4"/>
      <c r="U19" s="6" t="s">
        <v>25</v>
      </c>
      <c r="V19" s="6" t="s">
        <v>26</v>
      </c>
      <c r="W19" s="5" t="str">
        <f>VLOOKUP(J19,[2]Timkiem!A:B,2,0)</f>
        <v>Pass</v>
      </c>
      <c r="X19" s="4" t="s">
        <v>101</v>
      </c>
      <c r="Y19" s="8" t="s">
        <v>60</v>
      </c>
      <c r="Z19" s="4" t="s">
        <v>134</v>
      </c>
      <c r="AA19" s="4" t="s">
        <v>135</v>
      </c>
      <c r="AB19" s="4" t="s">
        <v>236</v>
      </c>
      <c r="AC19" s="4" t="s">
        <v>101</v>
      </c>
      <c r="AD19" s="8" t="s">
        <v>60</v>
      </c>
      <c r="AE19" s="4" t="s">
        <v>136</v>
      </c>
      <c r="AF19" s="4" t="str">
        <f t="shared" si="0"/>
        <v>KTĐN</v>
      </c>
      <c r="AG19" s="4"/>
      <c r="AH19" s="4"/>
      <c r="AI19" s="4"/>
      <c r="AJ19" s="4"/>
      <c r="AK19" s="4"/>
      <c r="AL19" s="4"/>
      <c r="AM19" s="4"/>
      <c r="AN19" s="4"/>
      <c r="AO19" s="4"/>
    </row>
    <row r="20" spans="1:41" s="11" customFormat="1" ht="30.75" customHeight="1" x14ac:dyDescent="0.2">
      <c r="A20" s="7">
        <f t="shared" si="1"/>
        <v>9</v>
      </c>
      <c r="B20" s="7">
        <v>10050368</v>
      </c>
      <c r="C20" s="4" t="s">
        <v>137</v>
      </c>
      <c r="D20" s="7" t="s">
        <v>138</v>
      </c>
      <c r="E20" s="7" t="s">
        <v>139</v>
      </c>
      <c r="F20" s="7" t="s">
        <v>21</v>
      </c>
      <c r="G20" s="7"/>
      <c r="H20" s="7" t="s">
        <v>219</v>
      </c>
      <c r="I20" s="7" t="s">
        <v>77</v>
      </c>
      <c r="J20" s="7" t="s">
        <v>27</v>
      </c>
      <c r="K20" s="7" t="s">
        <v>198</v>
      </c>
      <c r="L20" s="6" t="s">
        <v>140</v>
      </c>
      <c r="M20" s="6"/>
      <c r="N20" s="6"/>
      <c r="O20" s="6"/>
      <c r="P20" s="4" t="s">
        <v>23</v>
      </c>
      <c r="Q20" s="23" t="str">
        <f>VLOOKUP(P20,[1]Timkiem!$A$5:$C$132,3,0)</f>
        <v xml:space="preserve">  </v>
      </c>
      <c r="R20" s="4" t="str">
        <f>VLOOKUP(P20,[2]Timkiem!A:B,2,0)</f>
        <v>International Economics</v>
      </c>
      <c r="S20" s="4"/>
      <c r="T20" s="4"/>
      <c r="U20" s="6" t="s">
        <v>25</v>
      </c>
      <c r="V20" s="6" t="s">
        <v>26</v>
      </c>
      <c r="W20" s="5" t="str">
        <f>VLOOKUP(J20,[2]Timkiem!A:B,2,0)</f>
        <v>Credit</v>
      </c>
      <c r="X20" s="4" t="s">
        <v>101</v>
      </c>
      <c r="Y20" s="8" t="s">
        <v>60</v>
      </c>
      <c r="Z20" s="4" t="s">
        <v>134</v>
      </c>
      <c r="AA20" s="4" t="s">
        <v>135</v>
      </c>
      <c r="AB20" s="4" t="s">
        <v>236</v>
      </c>
      <c r="AC20" s="4" t="s">
        <v>101</v>
      </c>
      <c r="AD20" s="8" t="s">
        <v>60</v>
      </c>
      <c r="AE20" s="4" t="s">
        <v>136</v>
      </c>
      <c r="AF20" s="4" t="str">
        <f t="shared" si="0"/>
        <v>KTĐN</v>
      </c>
      <c r="AG20" s="4"/>
      <c r="AH20" s="4"/>
      <c r="AI20" s="4"/>
      <c r="AJ20" s="4"/>
      <c r="AK20" s="4"/>
      <c r="AL20" s="4"/>
      <c r="AM20" s="4"/>
      <c r="AN20" s="4"/>
      <c r="AO20" s="4"/>
    </row>
    <row r="21" spans="1:41" s="11" customFormat="1" ht="30.75" customHeight="1" x14ac:dyDescent="0.2">
      <c r="A21" s="7">
        <f t="shared" si="1"/>
        <v>10</v>
      </c>
      <c r="B21" s="7">
        <v>11050632</v>
      </c>
      <c r="C21" s="4" t="s">
        <v>141</v>
      </c>
      <c r="D21" s="7" t="s">
        <v>142</v>
      </c>
      <c r="E21" s="7" t="s">
        <v>143</v>
      </c>
      <c r="F21" s="7" t="s">
        <v>21</v>
      </c>
      <c r="G21" s="7"/>
      <c r="H21" s="7" t="s">
        <v>219</v>
      </c>
      <c r="I21" s="7" t="s">
        <v>38</v>
      </c>
      <c r="J21" s="7" t="s">
        <v>27</v>
      </c>
      <c r="K21" s="7" t="s">
        <v>199</v>
      </c>
      <c r="L21" s="6" t="s">
        <v>144</v>
      </c>
      <c r="M21" s="6"/>
      <c r="N21" s="6"/>
      <c r="O21" s="6"/>
      <c r="P21" s="4" t="s">
        <v>32</v>
      </c>
      <c r="Q21" s="23">
        <f>VLOOKUP(P21,[1]Timkiem!$A$5:$C$132,3,0)</f>
        <v>52340201</v>
      </c>
      <c r="R21" s="4" t="str">
        <f>VLOOKUP(P21,[2]Timkiem!A:B,2,0)</f>
        <v>Banking - Finance</v>
      </c>
      <c r="S21" s="4"/>
      <c r="T21" s="4"/>
      <c r="U21" s="6" t="s">
        <v>25</v>
      </c>
      <c r="V21" s="6" t="s">
        <v>26</v>
      </c>
      <c r="W21" s="5" t="str">
        <f>VLOOKUP(J21,[2]Timkiem!A:B,2,0)</f>
        <v>Credit</v>
      </c>
      <c r="X21" s="4" t="s">
        <v>101</v>
      </c>
      <c r="Y21" s="8" t="s">
        <v>60</v>
      </c>
      <c r="Z21" s="4" t="s">
        <v>145</v>
      </c>
      <c r="AA21" s="4" t="s">
        <v>135</v>
      </c>
      <c r="AB21" s="4" t="s">
        <v>51</v>
      </c>
      <c r="AC21" s="4" t="s">
        <v>101</v>
      </c>
      <c r="AD21" s="8" t="s">
        <v>60</v>
      </c>
      <c r="AE21" s="4" t="s">
        <v>146</v>
      </c>
      <c r="AF21" s="4" t="str">
        <f t="shared" si="0"/>
        <v>TCNH</v>
      </c>
      <c r="AG21" s="4"/>
      <c r="AH21" s="4"/>
      <c r="AI21" s="4"/>
      <c r="AJ21" s="4"/>
      <c r="AK21" s="4"/>
      <c r="AL21" s="4"/>
      <c r="AM21" s="4"/>
      <c r="AN21" s="4"/>
      <c r="AO21" s="4"/>
    </row>
    <row r="22" spans="1:41" s="11" customFormat="1" ht="30.75" customHeight="1" x14ac:dyDescent="0.2">
      <c r="A22" s="7">
        <f t="shared" si="1"/>
        <v>11</v>
      </c>
      <c r="B22" s="7">
        <v>12050151</v>
      </c>
      <c r="C22" s="4" t="s">
        <v>147</v>
      </c>
      <c r="D22" s="7" t="s">
        <v>148</v>
      </c>
      <c r="E22" s="7" t="s">
        <v>56</v>
      </c>
      <c r="F22" s="7" t="s">
        <v>21</v>
      </c>
      <c r="G22" s="7"/>
      <c r="H22" s="7" t="s">
        <v>219</v>
      </c>
      <c r="I22" s="7" t="s">
        <v>53</v>
      </c>
      <c r="J22" s="7" t="s">
        <v>57</v>
      </c>
      <c r="K22" s="7" t="s">
        <v>200</v>
      </c>
      <c r="L22" s="6" t="s">
        <v>149</v>
      </c>
      <c r="M22" s="6"/>
      <c r="N22" s="6"/>
      <c r="O22" s="6"/>
      <c r="P22" s="4" t="s">
        <v>32</v>
      </c>
      <c r="Q22" s="23">
        <f>VLOOKUP(P22,[1]Timkiem!$A$5:$C$132,3,0)</f>
        <v>52340201</v>
      </c>
      <c r="R22" s="4" t="str">
        <f>VLOOKUP(P22,[2]Timkiem!A:B,2,0)</f>
        <v>Banking - Finance</v>
      </c>
      <c r="S22" s="4"/>
      <c r="T22" s="4"/>
      <c r="U22" s="6" t="s">
        <v>25</v>
      </c>
      <c r="V22" s="6" t="s">
        <v>26</v>
      </c>
      <c r="W22" s="5" t="str">
        <f>VLOOKUP(J22,[2]Timkiem!A:B,2,0)</f>
        <v>Distinction</v>
      </c>
      <c r="X22" s="4" t="s">
        <v>101</v>
      </c>
      <c r="Y22" s="8" t="s">
        <v>60</v>
      </c>
      <c r="Z22" s="4" t="s">
        <v>150</v>
      </c>
      <c r="AA22" s="4" t="s">
        <v>135</v>
      </c>
      <c r="AB22" s="4" t="s">
        <v>235</v>
      </c>
      <c r="AC22" s="4" t="s">
        <v>101</v>
      </c>
      <c r="AD22" s="8" t="s">
        <v>60</v>
      </c>
      <c r="AE22" s="4" t="s">
        <v>102</v>
      </c>
      <c r="AF22" s="4" t="str">
        <f t="shared" si="0"/>
        <v>TCNH</v>
      </c>
      <c r="AG22" s="4"/>
      <c r="AH22" s="4"/>
      <c r="AI22" s="4"/>
      <c r="AJ22" s="4"/>
      <c r="AK22" s="4"/>
      <c r="AL22" s="4"/>
      <c r="AM22" s="4"/>
      <c r="AN22" s="4"/>
      <c r="AO22" s="4"/>
    </row>
    <row r="23" spans="1:41" s="11" customFormat="1" ht="30.75" customHeight="1" x14ac:dyDescent="0.2">
      <c r="A23" s="7">
        <f t="shared" si="1"/>
        <v>12</v>
      </c>
      <c r="B23" s="7">
        <v>12050557</v>
      </c>
      <c r="C23" s="4" t="s">
        <v>151</v>
      </c>
      <c r="D23" s="7" t="s">
        <v>152</v>
      </c>
      <c r="E23" s="7" t="s">
        <v>153</v>
      </c>
      <c r="F23" s="7" t="s">
        <v>21</v>
      </c>
      <c r="G23" s="7"/>
      <c r="H23" s="7" t="s">
        <v>219</v>
      </c>
      <c r="I23" s="7" t="s">
        <v>154</v>
      </c>
      <c r="J23" s="7" t="s">
        <v>27</v>
      </c>
      <c r="K23" s="7" t="s">
        <v>201</v>
      </c>
      <c r="L23" s="6" t="s">
        <v>155</v>
      </c>
      <c r="M23" s="6"/>
      <c r="N23" s="6"/>
      <c r="O23" s="6"/>
      <c r="P23" s="4" t="s">
        <v>39</v>
      </c>
      <c r="Q23" s="23">
        <f>VLOOKUP(P23,[1]Timkiem!$A$5:$C$132,3,0)</f>
        <v>52310104</v>
      </c>
      <c r="R23" s="4" t="str">
        <f>VLOOKUP(P23,[2]Timkiem!A:B,2,0)</f>
        <v>Development Economics</v>
      </c>
      <c r="S23" s="4"/>
      <c r="T23" s="4"/>
      <c r="U23" s="6" t="s">
        <v>25</v>
      </c>
      <c r="V23" s="6" t="s">
        <v>26</v>
      </c>
      <c r="W23" s="5" t="str">
        <f>VLOOKUP(J23,[2]Timkiem!A:B,2,0)</f>
        <v>Credit</v>
      </c>
      <c r="X23" s="4" t="s">
        <v>101</v>
      </c>
      <c r="Y23" s="8" t="s">
        <v>60</v>
      </c>
      <c r="Z23" s="4" t="s">
        <v>156</v>
      </c>
      <c r="AA23" s="4" t="s">
        <v>135</v>
      </c>
      <c r="AB23" s="4" t="s">
        <v>235</v>
      </c>
      <c r="AC23" s="4" t="s">
        <v>101</v>
      </c>
      <c r="AD23" s="8" t="s">
        <v>60</v>
      </c>
      <c r="AE23" s="4" t="s">
        <v>102</v>
      </c>
      <c r="AF23" s="4" t="str">
        <f t="shared" si="0"/>
        <v>KTPT</v>
      </c>
      <c r="AG23" s="4"/>
      <c r="AH23" s="4"/>
      <c r="AI23" s="4"/>
      <c r="AJ23" s="4"/>
      <c r="AK23" s="4"/>
      <c r="AL23" s="4"/>
      <c r="AM23" s="4"/>
      <c r="AN23" s="4"/>
      <c r="AO23" s="4"/>
    </row>
    <row r="24" spans="1:41" s="11" customFormat="1" ht="30.75" customHeight="1" x14ac:dyDescent="0.2">
      <c r="A24" s="7">
        <f t="shared" si="1"/>
        <v>13</v>
      </c>
      <c r="B24" s="7">
        <v>13050210</v>
      </c>
      <c r="C24" s="4" t="s">
        <v>157</v>
      </c>
      <c r="D24" s="7" t="s">
        <v>158</v>
      </c>
      <c r="E24" s="7" t="s">
        <v>159</v>
      </c>
      <c r="F24" s="7" t="s">
        <v>21</v>
      </c>
      <c r="G24" s="7"/>
      <c r="H24" s="7" t="s">
        <v>219</v>
      </c>
      <c r="I24" s="7" t="s">
        <v>53</v>
      </c>
      <c r="J24" s="7" t="s">
        <v>57</v>
      </c>
      <c r="K24" s="7" t="s">
        <v>202</v>
      </c>
      <c r="L24" s="6" t="s">
        <v>160</v>
      </c>
      <c r="M24" s="6"/>
      <c r="N24" s="6"/>
      <c r="O24" s="6"/>
      <c r="P24" s="4" t="s">
        <v>32</v>
      </c>
      <c r="Q24" s="23">
        <f>VLOOKUP(P24,[1]Timkiem!$A$5:$C$132,3,0)</f>
        <v>52340201</v>
      </c>
      <c r="R24" s="4" t="str">
        <f>VLOOKUP(P24,[2]Timkiem!A:B,2,0)</f>
        <v>Banking - Finance</v>
      </c>
      <c r="S24" s="4"/>
      <c r="T24" s="4"/>
      <c r="U24" s="6" t="s">
        <v>25</v>
      </c>
      <c r="V24" s="6" t="s">
        <v>26</v>
      </c>
      <c r="W24" s="5" t="str">
        <f>VLOOKUP(J24,[2]Timkiem!A:B,2,0)</f>
        <v>Distinction</v>
      </c>
      <c r="X24" s="4" t="s">
        <v>101</v>
      </c>
      <c r="Y24" s="8" t="s">
        <v>60</v>
      </c>
      <c r="Z24" s="4" t="s">
        <v>161</v>
      </c>
      <c r="AA24" s="4" t="s">
        <v>135</v>
      </c>
      <c r="AB24" s="4" t="s">
        <v>41</v>
      </c>
      <c r="AC24" s="4" t="s">
        <v>101</v>
      </c>
      <c r="AD24" s="8" t="s">
        <v>60</v>
      </c>
      <c r="AE24" s="4" t="s">
        <v>162</v>
      </c>
      <c r="AF24" s="4" t="str">
        <f t="shared" si="0"/>
        <v>TCNH</v>
      </c>
      <c r="AG24" s="4"/>
      <c r="AH24" s="4"/>
      <c r="AI24" s="4"/>
      <c r="AJ24" s="4"/>
      <c r="AK24" s="4"/>
      <c r="AL24" s="4"/>
      <c r="AM24" s="4"/>
      <c r="AN24" s="4"/>
      <c r="AO24" s="4"/>
    </row>
    <row r="25" spans="1:41" s="11" customFormat="1" ht="30.75" customHeight="1" x14ac:dyDescent="0.2">
      <c r="A25" s="7">
        <f t="shared" si="1"/>
        <v>14</v>
      </c>
      <c r="B25" s="7">
        <v>13050018</v>
      </c>
      <c r="C25" s="4" t="s">
        <v>163</v>
      </c>
      <c r="D25" s="7" t="s">
        <v>164</v>
      </c>
      <c r="E25" s="7" t="s">
        <v>165</v>
      </c>
      <c r="F25" s="7" t="s">
        <v>35</v>
      </c>
      <c r="G25" s="7"/>
      <c r="H25" s="7" t="s">
        <v>219</v>
      </c>
      <c r="I25" s="7" t="s">
        <v>166</v>
      </c>
      <c r="J25" s="7" t="s">
        <v>27</v>
      </c>
      <c r="K25" s="7" t="s">
        <v>203</v>
      </c>
      <c r="L25" s="6" t="s">
        <v>167</v>
      </c>
      <c r="M25" s="6"/>
      <c r="N25" s="6"/>
      <c r="O25" s="6"/>
      <c r="P25" s="4" t="s">
        <v>52</v>
      </c>
      <c r="Q25" s="23">
        <f>VLOOKUP(P25,[1]Timkiem!$A$5:$C$132,3,0)</f>
        <v>52310101</v>
      </c>
      <c r="R25" s="4" t="str">
        <f>VLOOKUP(P25,[2]Timkiem!A:B,2,0)</f>
        <v>Economics</v>
      </c>
      <c r="S25" s="4"/>
      <c r="T25" s="4"/>
      <c r="U25" s="6" t="s">
        <v>25</v>
      </c>
      <c r="V25" s="6" t="s">
        <v>26</v>
      </c>
      <c r="W25" s="5" t="str">
        <f>VLOOKUP(J25,[2]Timkiem!A:B,2,0)</f>
        <v>Credit</v>
      </c>
      <c r="X25" s="4" t="s">
        <v>101</v>
      </c>
      <c r="Y25" s="8" t="s">
        <v>60</v>
      </c>
      <c r="Z25" s="4" t="s">
        <v>168</v>
      </c>
      <c r="AA25" s="4" t="s">
        <v>135</v>
      </c>
      <c r="AB25" s="4" t="s">
        <v>41</v>
      </c>
      <c r="AC25" s="4" t="s">
        <v>101</v>
      </c>
      <c r="AD25" s="8" t="s">
        <v>60</v>
      </c>
      <c r="AE25" s="4" t="s">
        <v>162</v>
      </c>
      <c r="AF25" s="4" t="s">
        <v>169</v>
      </c>
      <c r="AG25" s="4"/>
      <c r="AH25" s="4"/>
      <c r="AI25" s="4"/>
      <c r="AJ25" s="4"/>
      <c r="AK25" s="4"/>
      <c r="AL25" s="4"/>
      <c r="AM25" s="4"/>
      <c r="AN25" s="4"/>
      <c r="AO25" s="4"/>
    </row>
    <row r="26" spans="1:41" s="11" customFormat="1" ht="30.75" customHeight="1" x14ac:dyDescent="0.2">
      <c r="A26" s="7">
        <f t="shared" si="1"/>
        <v>15</v>
      </c>
      <c r="B26" s="7">
        <v>13050646</v>
      </c>
      <c r="C26" s="4" t="s">
        <v>170</v>
      </c>
      <c r="D26" s="7" t="s">
        <v>171</v>
      </c>
      <c r="E26" s="7" t="s">
        <v>56</v>
      </c>
      <c r="F26" s="7" t="s">
        <v>21</v>
      </c>
      <c r="G26" s="7"/>
      <c r="H26" s="7" t="s">
        <v>219</v>
      </c>
      <c r="I26" s="7" t="s">
        <v>49</v>
      </c>
      <c r="J26" s="7" t="s">
        <v>27</v>
      </c>
      <c r="K26" s="7" t="s">
        <v>204</v>
      </c>
      <c r="L26" s="6" t="s">
        <v>172</v>
      </c>
      <c r="M26" s="6"/>
      <c r="N26" s="6"/>
      <c r="O26" s="6"/>
      <c r="P26" s="4" t="s">
        <v>52</v>
      </c>
      <c r="Q26" s="23">
        <f>VLOOKUP(P26,[1]Timkiem!$A$5:$C$132,3,0)</f>
        <v>52310101</v>
      </c>
      <c r="R26" s="4" t="str">
        <f>VLOOKUP(P26,[2]Timkiem!A:B,2,0)</f>
        <v>Economics</v>
      </c>
      <c r="S26" s="4"/>
      <c r="T26" s="4"/>
      <c r="U26" s="6" t="s">
        <v>25</v>
      </c>
      <c r="V26" s="6" t="s">
        <v>26</v>
      </c>
      <c r="W26" s="5" t="str">
        <f>VLOOKUP(J26,[2]Timkiem!A:B,2,0)</f>
        <v>Credit</v>
      </c>
      <c r="X26" s="4" t="s">
        <v>101</v>
      </c>
      <c r="Y26" s="8" t="s">
        <v>60</v>
      </c>
      <c r="Z26" s="4" t="s">
        <v>168</v>
      </c>
      <c r="AA26" s="4" t="s">
        <v>135</v>
      </c>
      <c r="AB26" s="4" t="s">
        <v>41</v>
      </c>
      <c r="AC26" s="4" t="s">
        <v>101</v>
      </c>
      <c r="AD26" s="8" t="s">
        <v>60</v>
      </c>
      <c r="AE26" s="4" t="s">
        <v>162</v>
      </c>
      <c r="AF26" s="4" t="s">
        <v>169</v>
      </c>
      <c r="AG26" s="4"/>
      <c r="AH26" s="4"/>
      <c r="AI26" s="4"/>
      <c r="AJ26" s="4"/>
      <c r="AK26" s="4"/>
      <c r="AL26" s="4"/>
      <c r="AM26" s="4"/>
      <c r="AN26" s="4"/>
      <c r="AO26" s="4"/>
    </row>
    <row r="27" spans="1:41" s="11" customFormat="1" ht="30.75" customHeight="1" x14ac:dyDescent="0.2">
      <c r="A27" s="7">
        <f t="shared" si="1"/>
        <v>16</v>
      </c>
      <c r="B27" s="7">
        <v>13050047</v>
      </c>
      <c r="C27" s="4" t="s">
        <v>173</v>
      </c>
      <c r="D27" s="7" t="s">
        <v>174</v>
      </c>
      <c r="E27" s="7" t="s">
        <v>175</v>
      </c>
      <c r="F27" s="7" t="s">
        <v>35</v>
      </c>
      <c r="G27" s="7"/>
      <c r="H27" s="7" t="s">
        <v>219</v>
      </c>
      <c r="I27" s="7" t="s">
        <v>166</v>
      </c>
      <c r="J27" s="7" t="s">
        <v>27</v>
      </c>
      <c r="K27" s="7" t="s">
        <v>205</v>
      </c>
      <c r="L27" s="6" t="s">
        <v>176</v>
      </c>
      <c r="M27" s="6"/>
      <c r="N27" s="6"/>
      <c r="O27" s="6"/>
      <c r="P27" s="4" t="s">
        <v>52</v>
      </c>
      <c r="Q27" s="23">
        <f>VLOOKUP(P27,[1]Timkiem!$A$5:$C$132,3,0)</f>
        <v>52310101</v>
      </c>
      <c r="R27" s="4" t="str">
        <f>VLOOKUP(P27,[2]Timkiem!A:B,2,0)</f>
        <v>Economics</v>
      </c>
      <c r="S27" s="4"/>
      <c r="T27" s="4"/>
      <c r="U27" s="6" t="s">
        <v>25</v>
      </c>
      <c r="V27" s="6" t="s">
        <v>26</v>
      </c>
      <c r="W27" s="5" t="str">
        <f>VLOOKUP(J27,[2]Timkiem!A:B,2,0)</f>
        <v>Credit</v>
      </c>
      <c r="X27" s="4" t="s">
        <v>101</v>
      </c>
      <c r="Y27" s="8" t="s">
        <v>60</v>
      </c>
      <c r="Z27" s="4" t="s">
        <v>168</v>
      </c>
      <c r="AA27" s="4" t="s">
        <v>135</v>
      </c>
      <c r="AB27" s="4" t="s">
        <v>41</v>
      </c>
      <c r="AC27" s="4" t="s">
        <v>101</v>
      </c>
      <c r="AD27" s="8" t="s">
        <v>60</v>
      </c>
      <c r="AE27" s="4" t="s">
        <v>162</v>
      </c>
      <c r="AF27" s="4" t="s">
        <v>169</v>
      </c>
      <c r="AG27" s="4"/>
      <c r="AH27" s="4"/>
      <c r="AI27" s="4"/>
      <c r="AJ27" s="4"/>
      <c r="AK27" s="4"/>
      <c r="AL27" s="4"/>
      <c r="AM27" s="4"/>
      <c r="AN27" s="4"/>
      <c r="AO27" s="4"/>
    </row>
    <row r="28" spans="1:41" s="11" customFormat="1" ht="30.75" customHeight="1" x14ac:dyDescent="0.2">
      <c r="A28" s="7">
        <f t="shared" si="1"/>
        <v>17</v>
      </c>
      <c r="B28" s="7">
        <v>12050232</v>
      </c>
      <c r="C28" s="4" t="s">
        <v>177</v>
      </c>
      <c r="D28" s="7" t="s">
        <v>178</v>
      </c>
      <c r="E28" s="7" t="s">
        <v>179</v>
      </c>
      <c r="F28" s="7" t="s">
        <v>21</v>
      </c>
      <c r="G28" s="7"/>
      <c r="H28" s="7" t="s">
        <v>219</v>
      </c>
      <c r="I28" s="7" t="s">
        <v>180</v>
      </c>
      <c r="J28" s="7" t="s">
        <v>27</v>
      </c>
      <c r="K28" s="7" t="s">
        <v>206</v>
      </c>
      <c r="L28" s="6" t="s">
        <v>184</v>
      </c>
      <c r="M28" s="6"/>
      <c r="N28" s="6"/>
      <c r="O28" s="6"/>
      <c r="P28" s="4" t="s">
        <v>181</v>
      </c>
      <c r="Q28" s="23">
        <f>VLOOKUP(P28,[1]Timkiem!$A$5:$C$132,3,0)</f>
        <v>52340101</v>
      </c>
      <c r="R28" s="4" t="str">
        <f>VLOOKUP(P28,[2]Timkiem!A:B,2,0)</f>
        <v>Business Administration</v>
      </c>
      <c r="S28" s="5" t="s">
        <v>182</v>
      </c>
      <c r="T28" s="5" t="s">
        <v>183</v>
      </c>
      <c r="U28" s="5" t="s">
        <v>25</v>
      </c>
      <c r="V28" s="6" t="s">
        <v>26</v>
      </c>
      <c r="W28" s="5" t="str">
        <f>VLOOKUP(J28,[2]Timkiem!A:B,2,0)</f>
        <v>Credit</v>
      </c>
      <c r="X28" s="4" t="s">
        <v>185</v>
      </c>
      <c r="Y28" s="8" t="s">
        <v>60</v>
      </c>
      <c r="Z28" s="4" t="s">
        <v>186</v>
      </c>
      <c r="AA28" s="4" t="s">
        <v>135</v>
      </c>
      <c r="AB28" s="4" t="s">
        <v>235</v>
      </c>
      <c r="AC28" s="4" t="s">
        <v>101</v>
      </c>
      <c r="AD28" s="8" t="s">
        <v>60</v>
      </c>
      <c r="AE28" s="4" t="s">
        <v>102</v>
      </c>
      <c r="AF28" s="4" t="str">
        <f t="shared" si="0"/>
        <v xml:space="preserve">TKD </v>
      </c>
      <c r="AG28" s="4"/>
      <c r="AH28" s="4"/>
      <c r="AI28" s="4"/>
      <c r="AJ28" s="4"/>
      <c r="AK28" s="4"/>
      <c r="AL28" s="4"/>
      <c r="AM28" s="4"/>
      <c r="AN28" s="4"/>
      <c r="AO28" s="4"/>
    </row>
    <row r="29" spans="1:41" s="11" customFormat="1" ht="30.75" customHeight="1" x14ac:dyDescent="0.2">
      <c r="A29" s="7">
        <f t="shared" si="1"/>
        <v>18</v>
      </c>
      <c r="B29" s="7">
        <v>12050590</v>
      </c>
      <c r="C29" s="4" t="s">
        <v>187</v>
      </c>
      <c r="D29" s="7" t="s">
        <v>188</v>
      </c>
      <c r="E29" s="7" t="s">
        <v>56</v>
      </c>
      <c r="F29" s="7" t="s">
        <v>35</v>
      </c>
      <c r="G29" s="7"/>
      <c r="H29" s="7" t="s">
        <v>219</v>
      </c>
      <c r="I29" s="7" t="s">
        <v>46</v>
      </c>
      <c r="J29" s="7" t="s">
        <v>30</v>
      </c>
      <c r="K29" s="7" t="s">
        <v>207</v>
      </c>
      <c r="L29" s="6" t="s">
        <v>189</v>
      </c>
      <c r="M29" s="6"/>
      <c r="N29" s="6"/>
      <c r="O29" s="6"/>
      <c r="P29" s="4" t="s">
        <v>181</v>
      </c>
      <c r="Q29" s="23">
        <f>VLOOKUP(P29,[1]Timkiem!$A$5:$C$132,3,0)</f>
        <v>52340101</v>
      </c>
      <c r="R29" s="4" t="str">
        <f>VLOOKUP(P29,[2]Timkiem!A:B,2,0)</f>
        <v>Business Administration</v>
      </c>
      <c r="S29" s="5" t="s">
        <v>182</v>
      </c>
      <c r="T29" s="5" t="s">
        <v>183</v>
      </c>
      <c r="U29" s="5" t="s">
        <v>25</v>
      </c>
      <c r="V29" s="6" t="s">
        <v>26</v>
      </c>
      <c r="W29" s="5" t="str">
        <f>VLOOKUP(J29,[2]Timkiem!A:B,2,0)</f>
        <v>Distinction</v>
      </c>
      <c r="X29" s="4" t="s">
        <v>185</v>
      </c>
      <c r="Y29" s="8" t="s">
        <v>60</v>
      </c>
      <c r="Z29" s="4" t="s">
        <v>186</v>
      </c>
      <c r="AA29" s="4" t="s">
        <v>135</v>
      </c>
      <c r="AB29" s="4" t="s">
        <v>235</v>
      </c>
      <c r="AC29" s="4" t="s">
        <v>101</v>
      </c>
      <c r="AD29" s="8" t="s">
        <v>60</v>
      </c>
      <c r="AE29" s="4" t="s">
        <v>102</v>
      </c>
      <c r="AF29" s="4" t="str">
        <f t="shared" si="0"/>
        <v xml:space="preserve">TKD </v>
      </c>
      <c r="AG29" s="4"/>
      <c r="AH29" s="4"/>
      <c r="AI29" s="4"/>
      <c r="AJ29" s="4"/>
      <c r="AK29" s="4"/>
      <c r="AL29" s="4"/>
      <c r="AM29" s="4"/>
      <c r="AN29" s="4"/>
      <c r="AO29" s="4"/>
    </row>
    <row r="30" spans="1:41" s="12" customFormat="1" ht="30.75" customHeight="1" x14ac:dyDescent="0.25">
      <c r="A30" s="7">
        <f t="shared" si="1"/>
        <v>19</v>
      </c>
      <c r="B30" s="7">
        <v>11053176</v>
      </c>
      <c r="C30" s="4" t="s">
        <v>54</v>
      </c>
      <c r="D30" s="7" t="s">
        <v>55</v>
      </c>
      <c r="E30" s="7" t="s">
        <v>56</v>
      </c>
      <c r="F30" s="7" t="s">
        <v>21</v>
      </c>
      <c r="G30" s="7" t="s">
        <v>220</v>
      </c>
      <c r="H30" s="7" t="s">
        <v>219</v>
      </c>
      <c r="I30" s="7" t="s">
        <v>45</v>
      </c>
      <c r="J30" s="7" t="s">
        <v>57</v>
      </c>
      <c r="K30" s="7" t="s">
        <v>208</v>
      </c>
      <c r="L30" s="7" t="s">
        <v>58</v>
      </c>
      <c r="M30" s="7"/>
      <c r="N30" s="7"/>
      <c r="O30" s="7"/>
      <c r="P30" s="4" t="s">
        <v>23</v>
      </c>
      <c r="Q30" s="23" t="str">
        <f>VLOOKUP(P30,[1]Timkiem!$A$5:$C$132,3,0)</f>
        <v xml:space="preserve">  </v>
      </c>
      <c r="R30" s="4" t="s">
        <v>24</v>
      </c>
      <c r="S30" s="4"/>
      <c r="T30" s="4"/>
      <c r="U30" s="4" t="s">
        <v>25</v>
      </c>
      <c r="V30" s="5" t="s">
        <v>26</v>
      </c>
      <c r="W30" s="5" t="s">
        <v>31</v>
      </c>
      <c r="X30" s="4" t="s">
        <v>59</v>
      </c>
      <c r="Y30" s="8" t="s">
        <v>60</v>
      </c>
      <c r="Z30" s="4" t="s">
        <v>61</v>
      </c>
      <c r="AA30" s="4"/>
      <c r="AB30" s="4" t="s">
        <v>51</v>
      </c>
      <c r="AC30" s="4"/>
    </row>
    <row r="31" spans="1:41" s="12" customFormat="1" ht="30.75" customHeight="1" x14ac:dyDescent="0.25">
      <c r="A31" s="7">
        <f t="shared" si="1"/>
        <v>20</v>
      </c>
      <c r="B31" s="7">
        <v>11040585</v>
      </c>
      <c r="C31" s="4" t="s">
        <v>62</v>
      </c>
      <c r="D31" s="26" t="s">
        <v>63</v>
      </c>
      <c r="E31" s="7" t="s">
        <v>44</v>
      </c>
      <c r="F31" s="27" t="s">
        <v>21</v>
      </c>
      <c r="G31" s="7" t="s">
        <v>220</v>
      </c>
      <c r="H31" s="7" t="s">
        <v>219</v>
      </c>
      <c r="I31" s="7">
        <v>2.8</v>
      </c>
      <c r="J31" s="7" t="s">
        <v>27</v>
      </c>
      <c r="K31" s="7" t="s">
        <v>209</v>
      </c>
      <c r="L31" s="7" t="s">
        <v>64</v>
      </c>
      <c r="M31" s="7"/>
      <c r="N31" s="7"/>
      <c r="O31" s="7"/>
      <c r="P31" s="4" t="s">
        <v>29</v>
      </c>
      <c r="Q31" s="23">
        <f>VLOOKUP(P31,[1]Timkiem!$A$5:$C$132,3,0)</f>
        <v>52310106</v>
      </c>
      <c r="R31" s="4" t="s">
        <v>24</v>
      </c>
      <c r="S31" s="4"/>
      <c r="T31" s="4"/>
      <c r="U31" s="4" t="s">
        <v>25</v>
      </c>
      <c r="V31" s="5" t="s">
        <v>26</v>
      </c>
      <c r="W31" s="5" t="s">
        <v>28</v>
      </c>
      <c r="X31" s="4" t="s">
        <v>59</v>
      </c>
      <c r="Y31" s="8" t="s">
        <v>60</v>
      </c>
      <c r="Z31" s="4" t="s">
        <v>40</v>
      </c>
      <c r="AA31" s="4"/>
      <c r="AB31" s="4" t="s">
        <v>41</v>
      </c>
      <c r="AC31" s="4"/>
    </row>
    <row r="32" spans="1:41" s="12" customFormat="1" ht="30.75" customHeight="1" x14ac:dyDescent="0.25">
      <c r="A32" s="7">
        <f t="shared" si="1"/>
        <v>21</v>
      </c>
      <c r="B32" s="7">
        <v>11040804</v>
      </c>
      <c r="C32" s="4" t="s">
        <v>65</v>
      </c>
      <c r="D32" s="26" t="s">
        <v>66</v>
      </c>
      <c r="E32" s="7" t="s">
        <v>34</v>
      </c>
      <c r="F32" s="27" t="s">
        <v>35</v>
      </c>
      <c r="G32" s="7" t="s">
        <v>220</v>
      </c>
      <c r="H32" s="7" t="s">
        <v>219</v>
      </c>
      <c r="I32" s="7">
        <v>2.91</v>
      </c>
      <c r="J32" s="7" t="s">
        <v>27</v>
      </c>
      <c r="K32" s="7" t="s">
        <v>210</v>
      </c>
      <c r="L32" s="7" t="s">
        <v>67</v>
      </c>
      <c r="M32" s="7"/>
      <c r="N32" s="7"/>
      <c r="O32" s="7"/>
      <c r="P32" s="4" t="s">
        <v>29</v>
      </c>
      <c r="Q32" s="23">
        <f>VLOOKUP(P32,[1]Timkiem!$A$5:$C$132,3,0)</f>
        <v>52310106</v>
      </c>
      <c r="R32" s="4" t="s">
        <v>24</v>
      </c>
      <c r="S32" s="4"/>
      <c r="T32" s="4"/>
      <c r="U32" s="4" t="s">
        <v>25</v>
      </c>
      <c r="V32" s="5" t="s">
        <v>26</v>
      </c>
      <c r="W32" s="5" t="s">
        <v>28</v>
      </c>
      <c r="X32" s="4" t="s">
        <v>59</v>
      </c>
      <c r="Y32" s="8" t="s">
        <v>60</v>
      </c>
      <c r="Z32" s="4" t="s">
        <v>40</v>
      </c>
      <c r="AA32" s="4"/>
      <c r="AB32" s="4" t="s">
        <v>41</v>
      </c>
      <c r="AC32" s="4"/>
    </row>
    <row r="33" spans="1:29" s="12" customFormat="1" ht="30.75" customHeight="1" x14ac:dyDescent="0.25">
      <c r="A33" s="7">
        <f t="shared" si="1"/>
        <v>22</v>
      </c>
      <c r="B33" s="7">
        <v>11041440</v>
      </c>
      <c r="C33" s="4" t="s">
        <v>68</v>
      </c>
      <c r="D33" s="26" t="s">
        <v>69</v>
      </c>
      <c r="E33" s="7" t="s">
        <v>37</v>
      </c>
      <c r="F33" s="27" t="s">
        <v>21</v>
      </c>
      <c r="G33" s="7" t="s">
        <v>220</v>
      </c>
      <c r="H33" s="7" t="s">
        <v>219</v>
      </c>
      <c r="I33" s="7">
        <v>3.08</v>
      </c>
      <c r="J33" s="7" t="s">
        <v>27</v>
      </c>
      <c r="K33" s="7" t="s">
        <v>211</v>
      </c>
      <c r="L33" s="7" t="s">
        <v>70</v>
      </c>
      <c r="M33" s="7"/>
      <c r="N33" s="7"/>
      <c r="O33" s="7"/>
      <c r="P33" s="4" t="s">
        <v>29</v>
      </c>
      <c r="Q33" s="23">
        <f>VLOOKUP(P33,[1]Timkiem!$A$5:$C$132,3,0)</f>
        <v>52310106</v>
      </c>
      <c r="R33" s="4" t="s">
        <v>24</v>
      </c>
      <c r="S33" s="4"/>
      <c r="T33" s="4"/>
      <c r="U33" s="4" t="s">
        <v>25</v>
      </c>
      <c r="V33" s="5" t="s">
        <v>26</v>
      </c>
      <c r="W33" s="5" t="s">
        <v>28</v>
      </c>
      <c r="X33" s="4" t="s">
        <v>59</v>
      </c>
      <c r="Y33" s="8" t="s">
        <v>60</v>
      </c>
      <c r="Z33" s="4" t="s">
        <v>40</v>
      </c>
      <c r="AA33" s="4"/>
      <c r="AB33" s="4" t="s">
        <v>41</v>
      </c>
      <c r="AC33" s="4"/>
    </row>
    <row r="34" spans="1:29" s="12" customFormat="1" ht="30.75" customHeight="1" x14ac:dyDescent="0.25">
      <c r="A34" s="7">
        <f t="shared" si="1"/>
        <v>23</v>
      </c>
      <c r="B34" s="7">
        <v>11041083</v>
      </c>
      <c r="C34" s="4" t="s">
        <v>71</v>
      </c>
      <c r="D34" s="26" t="s">
        <v>72</v>
      </c>
      <c r="E34" s="7" t="s">
        <v>22</v>
      </c>
      <c r="F34" s="27" t="s">
        <v>21</v>
      </c>
      <c r="G34" s="7" t="s">
        <v>220</v>
      </c>
      <c r="H34" s="7" t="s">
        <v>219</v>
      </c>
      <c r="I34" s="7">
        <v>2.67</v>
      </c>
      <c r="J34" s="7" t="s">
        <v>27</v>
      </c>
      <c r="K34" s="7" t="s">
        <v>212</v>
      </c>
      <c r="L34" s="7" t="s">
        <v>73</v>
      </c>
      <c r="M34" s="7"/>
      <c r="N34" s="7"/>
      <c r="O34" s="7"/>
      <c r="P34" s="4" t="s">
        <v>29</v>
      </c>
      <c r="Q34" s="23">
        <f>VLOOKUP(P34,[1]Timkiem!$A$5:$C$132,3,0)</f>
        <v>52310106</v>
      </c>
      <c r="R34" s="4" t="s">
        <v>24</v>
      </c>
      <c r="S34" s="4"/>
      <c r="T34" s="4"/>
      <c r="U34" s="4" t="s">
        <v>25</v>
      </c>
      <c r="V34" s="5" t="s">
        <v>26</v>
      </c>
      <c r="W34" s="5" t="s">
        <v>28</v>
      </c>
      <c r="X34" s="4" t="s">
        <v>59</v>
      </c>
      <c r="Y34" s="8" t="s">
        <v>60</v>
      </c>
      <c r="Z34" s="4" t="s">
        <v>40</v>
      </c>
      <c r="AA34" s="4"/>
      <c r="AB34" s="4" t="s">
        <v>41</v>
      </c>
      <c r="AC34" s="4"/>
    </row>
    <row r="35" spans="1:29" s="12" customFormat="1" ht="30.75" customHeight="1" x14ac:dyDescent="0.25">
      <c r="A35" s="7">
        <f t="shared" si="1"/>
        <v>24</v>
      </c>
      <c r="B35" s="7">
        <v>11053333</v>
      </c>
      <c r="C35" s="4" t="s">
        <v>74</v>
      </c>
      <c r="D35" s="26" t="s">
        <v>75</v>
      </c>
      <c r="E35" s="7" t="s">
        <v>76</v>
      </c>
      <c r="F35" s="27" t="s">
        <v>21</v>
      </c>
      <c r="G35" s="7" t="s">
        <v>220</v>
      </c>
      <c r="H35" s="7" t="s">
        <v>219</v>
      </c>
      <c r="I35" s="7" t="s">
        <v>77</v>
      </c>
      <c r="J35" s="7" t="s">
        <v>27</v>
      </c>
      <c r="K35" s="7" t="s">
        <v>213</v>
      </c>
      <c r="L35" s="7" t="s">
        <v>78</v>
      </c>
      <c r="M35" s="7"/>
      <c r="N35" s="7"/>
      <c r="O35" s="7"/>
      <c r="P35" s="4" t="s">
        <v>32</v>
      </c>
      <c r="Q35" s="23">
        <f>VLOOKUP(P35,[1]Timkiem!$A$5:$C$132,3,0)</f>
        <v>52340201</v>
      </c>
      <c r="R35" s="4" t="s">
        <v>33</v>
      </c>
      <c r="S35" s="4"/>
      <c r="T35" s="4"/>
      <c r="U35" s="4" t="s">
        <v>25</v>
      </c>
      <c r="V35" s="5" t="s">
        <v>26</v>
      </c>
      <c r="W35" s="5" t="s">
        <v>28</v>
      </c>
      <c r="X35" s="4" t="s">
        <v>59</v>
      </c>
      <c r="Y35" s="8" t="s">
        <v>60</v>
      </c>
      <c r="Z35" s="4" t="s">
        <v>79</v>
      </c>
      <c r="AA35" s="4"/>
      <c r="AB35" s="4" t="s">
        <v>41</v>
      </c>
      <c r="AC35" s="4"/>
    </row>
    <row r="36" spans="1:29" s="12" customFormat="1" ht="30.75" customHeight="1" x14ac:dyDescent="0.25">
      <c r="A36" s="7">
        <f t="shared" si="1"/>
        <v>25</v>
      </c>
      <c r="B36" s="7">
        <v>11053349</v>
      </c>
      <c r="C36" s="4" t="s">
        <v>80</v>
      </c>
      <c r="D36" s="26" t="s">
        <v>81</v>
      </c>
      <c r="E36" s="7" t="s">
        <v>47</v>
      </c>
      <c r="F36" s="27" t="s">
        <v>35</v>
      </c>
      <c r="G36" s="7" t="s">
        <v>220</v>
      </c>
      <c r="H36" s="7" t="s">
        <v>219</v>
      </c>
      <c r="I36" s="7" t="s">
        <v>82</v>
      </c>
      <c r="J36" s="7" t="s">
        <v>27</v>
      </c>
      <c r="K36" s="7" t="s">
        <v>214</v>
      </c>
      <c r="L36" s="7" t="s">
        <v>83</v>
      </c>
      <c r="M36" s="7"/>
      <c r="N36" s="7"/>
      <c r="O36" s="7"/>
      <c r="P36" s="4" t="s">
        <v>32</v>
      </c>
      <c r="Q36" s="23">
        <f>VLOOKUP(P36,[1]Timkiem!$A$5:$C$132,3,0)</f>
        <v>52340201</v>
      </c>
      <c r="R36" s="4" t="s">
        <v>33</v>
      </c>
      <c r="S36" s="4"/>
      <c r="T36" s="4"/>
      <c r="U36" s="4" t="s">
        <v>25</v>
      </c>
      <c r="V36" s="5" t="s">
        <v>26</v>
      </c>
      <c r="W36" s="5" t="s">
        <v>28</v>
      </c>
      <c r="X36" s="4" t="s">
        <v>59</v>
      </c>
      <c r="Y36" s="8" t="s">
        <v>60</v>
      </c>
      <c r="Z36" s="4" t="s">
        <v>79</v>
      </c>
      <c r="AA36" s="4"/>
      <c r="AB36" s="4" t="s">
        <v>41</v>
      </c>
      <c r="AC36" s="4"/>
    </row>
    <row r="37" spans="1:29" s="12" customFormat="1" ht="30.75" customHeight="1" x14ac:dyDescent="0.25">
      <c r="A37" s="7">
        <f t="shared" si="1"/>
        <v>26</v>
      </c>
      <c r="B37" s="27" t="s">
        <v>84</v>
      </c>
      <c r="C37" s="13" t="s">
        <v>85</v>
      </c>
      <c r="D37" s="27" t="s">
        <v>86</v>
      </c>
      <c r="E37" s="7" t="s">
        <v>47</v>
      </c>
      <c r="F37" s="27" t="s">
        <v>21</v>
      </c>
      <c r="G37" s="7" t="s">
        <v>220</v>
      </c>
      <c r="H37" s="7" t="s">
        <v>219</v>
      </c>
      <c r="I37" s="7">
        <v>3.16</v>
      </c>
      <c r="J37" s="7" t="s">
        <v>27</v>
      </c>
      <c r="K37" s="7" t="s">
        <v>215</v>
      </c>
      <c r="L37" s="7" t="s">
        <v>87</v>
      </c>
      <c r="M37" s="7"/>
      <c r="N37" s="7"/>
      <c r="O37" s="7"/>
      <c r="P37" s="4" t="s">
        <v>32</v>
      </c>
      <c r="Q37" s="23">
        <f>VLOOKUP(P37,[1]Timkiem!$A$5:$C$132,3,0)</f>
        <v>52340201</v>
      </c>
      <c r="R37" s="4" t="s">
        <v>33</v>
      </c>
      <c r="S37" s="4"/>
      <c r="T37" s="4"/>
      <c r="U37" s="4" t="s">
        <v>25</v>
      </c>
      <c r="V37" s="5" t="s">
        <v>26</v>
      </c>
      <c r="W37" s="5" t="s">
        <v>28</v>
      </c>
      <c r="X37" s="4" t="s">
        <v>59</v>
      </c>
      <c r="Y37" s="8" t="s">
        <v>60</v>
      </c>
      <c r="Z37" s="4" t="s">
        <v>48</v>
      </c>
      <c r="AA37" s="4"/>
      <c r="AB37" s="4" t="s">
        <v>41</v>
      </c>
      <c r="AC37" s="4"/>
    </row>
    <row r="38" spans="1:29" s="12" customFormat="1" ht="30.75" customHeight="1" x14ac:dyDescent="0.25">
      <c r="A38" s="7">
        <f t="shared" si="1"/>
        <v>27</v>
      </c>
      <c r="B38" s="27">
        <v>11040705</v>
      </c>
      <c r="C38" s="13" t="s">
        <v>88</v>
      </c>
      <c r="D38" s="26" t="s">
        <v>36</v>
      </c>
      <c r="E38" s="7" t="s">
        <v>43</v>
      </c>
      <c r="F38" s="27" t="s">
        <v>21</v>
      </c>
      <c r="G38" s="7" t="s">
        <v>220</v>
      </c>
      <c r="H38" s="7" t="s">
        <v>219</v>
      </c>
      <c r="I38" s="7">
        <v>2.88</v>
      </c>
      <c r="J38" s="7" t="s">
        <v>27</v>
      </c>
      <c r="K38" s="7" t="s">
        <v>216</v>
      </c>
      <c r="L38" s="7" t="s">
        <v>89</v>
      </c>
      <c r="M38" s="7"/>
      <c r="N38" s="7"/>
      <c r="O38" s="7"/>
      <c r="P38" s="4" t="s">
        <v>32</v>
      </c>
      <c r="Q38" s="23">
        <f>VLOOKUP(P38,[1]Timkiem!$A$5:$C$132,3,0)</f>
        <v>52340201</v>
      </c>
      <c r="R38" s="4" t="s">
        <v>33</v>
      </c>
      <c r="S38" s="4"/>
      <c r="T38" s="4"/>
      <c r="U38" s="4" t="s">
        <v>25</v>
      </c>
      <c r="V38" s="5" t="s">
        <v>26</v>
      </c>
      <c r="W38" s="5" t="s">
        <v>28</v>
      </c>
      <c r="X38" s="4" t="s">
        <v>59</v>
      </c>
      <c r="Y38" s="8" t="s">
        <v>60</v>
      </c>
      <c r="Z38" s="4" t="s">
        <v>48</v>
      </c>
      <c r="AA38" s="4"/>
      <c r="AB38" s="4" t="s">
        <v>41</v>
      </c>
      <c r="AC38" s="4"/>
    </row>
    <row r="40" spans="1:29" x14ac:dyDescent="0.2">
      <c r="B40" s="30" t="s">
        <v>241</v>
      </c>
    </row>
    <row r="41" spans="1:29" ht="14.25" x14ac:dyDescent="0.2">
      <c r="M41" s="16" t="s">
        <v>238</v>
      </c>
    </row>
    <row r="42" spans="1:29" ht="14.25" x14ac:dyDescent="0.2">
      <c r="M42" s="16" t="s">
        <v>239</v>
      </c>
    </row>
    <row r="43" spans="1:29" ht="15" x14ac:dyDescent="0.2">
      <c r="M43" s="29"/>
    </row>
    <row r="44" spans="1:29" ht="15" x14ac:dyDescent="0.2">
      <c r="M44" s="29"/>
    </row>
    <row r="45" spans="1:29" ht="15" x14ac:dyDescent="0.2">
      <c r="M45" s="29"/>
    </row>
    <row r="46" spans="1:29" ht="15" x14ac:dyDescent="0.2">
      <c r="M46" s="29"/>
    </row>
    <row r="47" spans="1:29" ht="14.25" x14ac:dyDescent="0.2">
      <c r="M47" s="16" t="s">
        <v>240</v>
      </c>
    </row>
  </sheetData>
  <mergeCells count="7">
    <mergeCell ref="A4:O4"/>
    <mergeCell ref="A5:O5"/>
    <mergeCell ref="A1:D1"/>
    <mergeCell ref="A2:D2"/>
    <mergeCell ref="B3:D3"/>
    <mergeCell ref="G1:N1"/>
    <mergeCell ref="G2:N2"/>
  </mergeCells>
  <pageMargins left="0.35" right="0.2" top="0.44" bottom="0.3" header="0.3" footer="0.17"/>
  <pageSetup paperSize="9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"/>
  <sheetViews>
    <sheetView view="pageBreakPreview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4233/QĐ-ĐHKT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QH-2013-E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Tài chính - Ngân hàng</v>
      </c>
      <c r="K9" s="22"/>
      <c r="L9" s="22" t="str">
        <f>"Mã ngành đào tạo: "&amp;Q12</f>
        <v>Mã ngành đào tạo: 52340201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13050210</v>
      </c>
      <c r="C12" s="4" t="s">
        <v>157</v>
      </c>
      <c r="D12" s="7" t="s">
        <v>158</v>
      </c>
      <c r="E12" s="7" t="s">
        <v>159</v>
      </c>
      <c r="F12" s="7" t="s">
        <v>21</v>
      </c>
      <c r="G12" s="7"/>
      <c r="H12" s="7" t="s">
        <v>219</v>
      </c>
      <c r="I12" s="7" t="s">
        <v>53</v>
      </c>
      <c r="J12" s="7" t="s">
        <v>57</v>
      </c>
      <c r="K12" s="7" t="s">
        <v>202</v>
      </c>
      <c r="L12" s="6" t="s">
        <v>160</v>
      </c>
      <c r="M12" s="6"/>
      <c r="N12" s="6"/>
      <c r="O12" s="6"/>
      <c r="P12" s="4" t="s">
        <v>32</v>
      </c>
      <c r="Q12" s="23">
        <f>VLOOKUP(P12,[1]Timkiem!$A$5:$C$132,3,0)</f>
        <v>52340201</v>
      </c>
      <c r="R12" s="4" t="str">
        <f>VLOOKUP(P12,[2]Timkiem!A:B,2,0)</f>
        <v>Banking - Finance</v>
      </c>
      <c r="S12" s="4"/>
      <c r="T12" s="4"/>
      <c r="U12" s="6" t="s">
        <v>25</v>
      </c>
      <c r="V12" s="6" t="s">
        <v>26</v>
      </c>
      <c r="W12" s="5" t="str">
        <f>VLOOKUP(J12,[2]Timkiem!A:B,2,0)</f>
        <v>Distinction</v>
      </c>
      <c r="X12" s="4" t="s">
        <v>101</v>
      </c>
      <c r="Y12" s="8" t="s">
        <v>60</v>
      </c>
      <c r="Z12" s="4" t="s">
        <v>161</v>
      </c>
      <c r="AA12" s="4" t="s">
        <v>135</v>
      </c>
      <c r="AB12" s="4" t="s">
        <v>41</v>
      </c>
      <c r="AC12" s="4" t="s">
        <v>101</v>
      </c>
      <c r="AD12" s="8" t="s">
        <v>60</v>
      </c>
      <c r="AE12" s="4" t="s">
        <v>162</v>
      </c>
      <c r="AF12" s="4" t="str">
        <f t="shared" ref="AF12" si="0">RIGHT(Z12,4)</f>
        <v>TCNH</v>
      </c>
      <c r="AG12" s="4"/>
      <c r="AH12" s="4"/>
      <c r="AI12" s="4"/>
      <c r="AJ12" s="4"/>
      <c r="AK12" s="4"/>
      <c r="AL12" s="4"/>
      <c r="AM12" s="4"/>
      <c r="AN12" s="4"/>
      <c r="AO12" s="4"/>
    </row>
    <row r="13" spans="1:49" s="11" customFormat="1" ht="30.75" hidden="1" customHeight="1" x14ac:dyDescent="0.2">
      <c r="A13" s="7">
        <f t="shared" ref="A13:A15" si="1">A12+1</f>
        <v>2</v>
      </c>
      <c r="B13" s="7">
        <v>13050018</v>
      </c>
      <c r="C13" s="4" t="s">
        <v>163</v>
      </c>
      <c r="D13" s="7" t="s">
        <v>164</v>
      </c>
      <c r="E13" s="7" t="s">
        <v>165</v>
      </c>
      <c r="F13" s="7" t="s">
        <v>35</v>
      </c>
      <c r="G13" s="7"/>
      <c r="H13" s="7" t="s">
        <v>219</v>
      </c>
      <c r="I13" s="7" t="s">
        <v>166</v>
      </c>
      <c r="J13" s="7" t="s">
        <v>27</v>
      </c>
      <c r="K13" s="7" t="s">
        <v>203</v>
      </c>
      <c r="L13" s="6" t="s">
        <v>167</v>
      </c>
      <c r="M13" s="6"/>
      <c r="N13" s="6"/>
      <c r="O13" s="6"/>
      <c r="P13" s="4" t="s">
        <v>52</v>
      </c>
      <c r="Q13" s="23">
        <f>VLOOKUP(P13,[1]Timkiem!$A$5:$C$132,3,0)</f>
        <v>52310101</v>
      </c>
      <c r="R13" s="4" t="str">
        <f>VLOOKUP(P13,[2]Timkiem!A:B,2,0)</f>
        <v>Economics</v>
      </c>
      <c r="S13" s="4"/>
      <c r="T13" s="4"/>
      <c r="U13" s="6" t="s">
        <v>25</v>
      </c>
      <c r="V13" s="6" t="s">
        <v>26</v>
      </c>
      <c r="W13" s="5" t="str">
        <f>VLOOKUP(J13,[2]Timkiem!A:B,2,0)</f>
        <v>Credit</v>
      </c>
      <c r="X13" s="4" t="s">
        <v>101</v>
      </c>
      <c r="Y13" s="8" t="s">
        <v>60</v>
      </c>
      <c r="Z13" s="4" t="s">
        <v>168</v>
      </c>
      <c r="AA13" s="4" t="s">
        <v>135</v>
      </c>
      <c r="AB13" s="4" t="s">
        <v>41</v>
      </c>
      <c r="AC13" s="4" t="s">
        <v>101</v>
      </c>
      <c r="AD13" s="8" t="s">
        <v>60</v>
      </c>
      <c r="AE13" s="4" t="s">
        <v>162</v>
      </c>
      <c r="AF13" s="4" t="s">
        <v>169</v>
      </c>
      <c r="AG13" s="4"/>
      <c r="AH13" s="4"/>
      <c r="AI13" s="4"/>
      <c r="AJ13" s="4"/>
      <c r="AK13" s="4"/>
      <c r="AL13" s="4"/>
      <c r="AM13" s="4"/>
      <c r="AN13" s="4"/>
      <c r="AO13" s="4"/>
    </row>
    <row r="14" spans="1:49" s="11" customFormat="1" ht="30.75" hidden="1" customHeight="1" x14ac:dyDescent="0.2">
      <c r="A14" s="7">
        <f t="shared" si="1"/>
        <v>3</v>
      </c>
      <c r="B14" s="7">
        <v>13050646</v>
      </c>
      <c r="C14" s="4" t="s">
        <v>170</v>
      </c>
      <c r="D14" s="7" t="s">
        <v>171</v>
      </c>
      <c r="E14" s="7" t="s">
        <v>56</v>
      </c>
      <c r="F14" s="7" t="s">
        <v>21</v>
      </c>
      <c r="G14" s="7"/>
      <c r="H14" s="7" t="s">
        <v>219</v>
      </c>
      <c r="I14" s="7" t="s">
        <v>49</v>
      </c>
      <c r="J14" s="7" t="s">
        <v>27</v>
      </c>
      <c r="K14" s="7" t="s">
        <v>204</v>
      </c>
      <c r="L14" s="6" t="s">
        <v>172</v>
      </c>
      <c r="M14" s="6"/>
      <c r="N14" s="6"/>
      <c r="O14" s="6"/>
      <c r="P14" s="4" t="s">
        <v>52</v>
      </c>
      <c r="Q14" s="23">
        <f>VLOOKUP(P14,[1]Timkiem!$A$5:$C$132,3,0)</f>
        <v>52310101</v>
      </c>
      <c r="R14" s="4" t="str">
        <f>VLOOKUP(P14,[2]Timkiem!A:B,2,0)</f>
        <v>Economics</v>
      </c>
      <c r="S14" s="4"/>
      <c r="T14" s="4"/>
      <c r="U14" s="6" t="s">
        <v>25</v>
      </c>
      <c r="V14" s="6" t="s">
        <v>26</v>
      </c>
      <c r="W14" s="5" t="str">
        <f>VLOOKUP(J14,[2]Timkiem!A:B,2,0)</f>
        <v>Credit</v>
      </c>
      <c r="X14" s="4" t="s">
        <v>101</v>
      </c>
      <c r="Y14" s="8" t="s">
        <v>60</v>
      </c>
      <c r="Z14" s="4" t="s">
        <v>168</v>
      </c>
      <c r="AA14" s="4" t="s">
        <v>135</v>
      </c>
      <c r="AB14" s="4" t="s">
        <v>41</v>
      </c>
      <c r="AC14" s="4" t="s">
        <v>101</v>
      </c>
      <c r="AD14" s="8" t="s">
        <v>60</v>
      </c>
      <c r="AE14" s="4" t="s">
        <v>162</v>
      </c>
      <c r="AF14" s="4" t="s">
        <v>169</v>
      </c>
      <c r="AG14" s="4"/>
      <c r="AH14" s="4"/>
      <c r="AI14" s="4"/>
      <c r="AJ14" s="4"/>
      <c r="AK14" s="4"/>
      <c r="AL14" s="4"/>
      <c r="AM14" s="4"/>
      <c r="AN14" s="4"/>
      <c r="AO14" s="4"/>
    </row>
    <row r="15" spans="1:49" s="11" customFormat="1" ht="30.75" hidden="1" customHeight="1" x14ac:dyDescent="0.2">
      <c r="A15" s="7">
        <f t="shared" si="1"/>
        <v>4</v>
      </c>
      <c r="B15" s="7">
        <v>13050047</v>
      </c>
      <c r="C15" s="4" t="s">
        <v>173</v>
      </c>
      <c r="D15" s="7" t="s">
        <v>174</v>
      </c>
      <c r="E15" s="7" t="s">
        <v>175</v>
      </c>
      <c r="F15" s="7" t="s">
        <v>35</v>
      </c>
      <c r="G15" s="7"/>
      <c r="H15" s="7" t="s">
        <v>219</v>
      </c>
      <c r="I15" s="7" t="s">
        <v>166</v>
      </c>
      <c r="J15" s="7" t="s">
        <v>27</v>
      </c>
      <c r="K15" s="7" t="s">
        <v>205</v>
      </c>
      <c r="L15" s="6" t="s">
        <v>176</v>
      </c>
      <c r="M15" s="6"/>
      <c r="N15" s="6"/>
      <c r="O15" s="6"/>
      <c r="P15" s="4" t="s">
        <v>52</v>
      </c>
      <c r="Q15" s="23">
        <f>VLOOKUP(P15,[1]Timkiem!$A$5:$C$132,3,0)</f>
        <v>52310101</v>
      </c>
      <c r="R15" s="4" t="str">
        <f>VLOOKUP(P15,[2]Timkiem!A:B,2,0)</f>
        <v>Economics</v>
      </c>
      <c r="S15" s="4"/>
      <c r="T15" s="4"/>
      <c r="U15" s="6" t="s">
        <v>25</v>
      </c>
      <c r="V15" s="6" t="s">
        <v>26</v>
      </c>
      <c r="W15" s="5" t="str">
        <f>VLOOKUP(J15,[2]Timkiem!A:B,2,0)</f>
        <v>Credit</v>
      </c>
      <c r="X15" s="4" t="s">
        <v>101</v>
      </c>
      <c r="Y15" s="8" t="s">
        <v>60</v>
      </c>
      <c r="Z15" s="4" t="s">
        <v>168</v>
      </c>
      <c r="AA15" s="4" t="s">
        <v>135</v>
      </c>
      <c r="AB15" s="4" t="s">
        <v>41</v>
      </c>
      <c r="AC15" s="4" t="s">
        <v>101</v>
      </c>
      <c r="AD15" s="8" t="s">
        <v>60</v>
      </c>
      <c r="AE15" s="4" t="s">
        <v>162</v>
      </c>
      <c r="AF15" s="4" t="s">
        <v>169</v>
      </c>
      <c r="AG15" s="4"/>
      <c r="AH15" s="4"/>
      <c r="AI15" s="4"/>
      <c r="AJ15" s="4"/>
      <c r="AK15" s="4"/>
      <c r="AL15" s="4"/>
      <c r="AM15" s="4"/>
      <c r="AN15" s="4"/>
      <c r="AO15" s="4"/>
    </row>
    <row r="17" spans="2:13" x14ac:dyDescent="0.2">
      <c r="B17" s="30" t="s">
        <v>244</v>
      </c>
    </row>
    <row r="18" spans="2:13" ht="14.25" x14ac:dyDescent="0.2">
      <c r="M18" s="16" t="s">
        <v>238</v>
      </c>
    </row>
    <row r="19" spans="2:13" ht="14.25" x14ac:dyDescent="0.2">
      <c r="M19" s="16" t="s">
        <v>239</v>
      </c>
    </row>
    <row r="20" spans="2:13" ht="15" x14ac:dyDescent="0.2">
      <c r="M20" s="29"/>
    </row>
    <row r="21" spans="2:13" ht="15" x14ac:dyDescent="0.2">
      <c r="M21" s="29"/>
    </row>
    <row r="22" spans="2:13" ht="15" x14ac:dyDescent="0.2">
      <c r="M22" s="29"/>
    </row>
    <row r="23" spans="2:13" ht="15" x14ac:dyDescent="0.2">
      <c r="M23" s="29"/>
    </row>
    <row r="24" spans="2:13" ht="14.25" x14ac:dyDescent="0.2">
      <c r="M24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2"/>
  <sheetViews>
    <sheetView view="pageBreakPreview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4234/QĐ-ĐHKT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QH-2013-E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Tài chính - Ngân hàng</v>
      </c>
      <c r="K9" s="22"/>
      <c r="L9" s="22" t="str">
        <f>"Mã ngành đào tạo: "&amp;Q12</f>
        <v>Mã ngành đào tạo: 52340201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2" customFormat="1" ht="30.75" customHeight="1" x14ac:dyDescent="0.25">
      <c r="A12" s="7">
        <v>1</v>
      </c>
      <c r="B12" s="27" t="s">
        <v>84</v>
      </c>
      <c r="C12" s="13" t="s">
        <v>85</v>
      </c>
      <c r="D12" s="27" t="s">
        <v>86</v>
      </c>
      <c r="E12" s="7" t="s">
        <v>47</v>
      </c>
      <c r="F12" s="27" t="s">
        <v>21</v>
      </c>
      <c r="G12" s="7" t="s">
        <v>220</v>
      </c>
      <c r="H12" s="7" t="s">
        <v>219</v>
      </c>
      <c r="I12" s="7">
        <v>3.16</v>
      </c>
      <c r="J12" s="7" t="s">
        <v>27</v>
      </c>
      <c r="K12" s="7" t="s">
        <v>215</v>
      </c>
      <c r="L12" s="7" t="s">
        <v>87</v>
      </c>
      <c r="M12" s="7"/>
      <c r="N12" s="7"/>
      <c r="O12" s="7"/>
      <c r="P12" s="4" t="s">
        <v>32</v>
      </c>
      <c r="Q12" s="23">
        <f>VLOOKUP(P12,[1]Timkiem!$A$5:$C$132,3,0)</f>
        <v>52340201</v>
      </c>
      <c r="R12" s="4" t="s">
        <v>33</v>
      </c>
      <c r="S12" s="4"/>
      <c r="T12" s="4"/>
      <c r="U12" s="4" t="s">
        <v>25</v>
      </c>
      <c r="V12" s="5" t="s">
        <v>26</v>
      </c>
      <c r="W12" s="5" t="s">
        <v>28</v>
      </c>
      <c r="X12" s="4" t="s">
        <v>59</v>
      </c>
      <c r="Y12" s="8" t="s">
        <v>60</v>
      </c>
      <c r="Z12" s="4" t="s">
        <v>48</v>
      </c>
      <c r="AA12" s="4"/>
      <c r="AB12" s="4" t="s">
        <v>41</v>
      </c>
      <c r="AC12" s="4"/>
    </row>
    <row r="13" spans="1:49" s="12" customFormat="1" ht="30.75" customHeight="1" x14ac:dyDescent="0.25">
      <c r="A13" s="7">
        <f t="shared" ref="A13" si="0">A12+1</f>
        <v>2</v>
      </c>
      <c r="B13" s="27">
        <v>11040705</v>
      </c>
      <c r="C13" s="13" t="s">
        <v>88</v>
      </c>
      <c r="D13" s="26" t="s">
        <v>36</v>
      </c>
      <c r="E13" s="7" t="s">
        <v>43</v>
      </c>
      <c r="F13" s="27" t="s">
        <v>21</v>
      </c>
      <c r="G13" s="7" t="s">
        <v>220</v>
      </c>
      <c r="H13" s="7" t="s">
        <v>219</v>
      </c>
      <c r="I13" s="7">
        <v>2.88</v>
      </c>
      <c r="J13" s="7" t="s">
        <v>27</v>
      </c>
      <c r="K13" s="7" t="s">
        <v>216</v>
      </c>
      <c r="L13" s="7" t="s">
        <v>89</v>
      </c>
      <c r="M13" s="7"/>
      <c r="N13" s="7"/>
      <c r="O13" s="7"/>
      <c r="P13" s="4" t="s">
        <v>32</v>
      </c>
      <c r="Q13" s="23">
        <f>VLOOKUP(P13,[1]Timkiem!$A$5:$C$132,3,0)</f>
        <v>52340201</v>
      </c>
      <c r="R13" s="4" t="s">
        <v>33</v>
      </c>
      <c r="S13" s="4"/>
      <c r="T13" s="4"/>
      <c r="U13" s="4" t="s">
        <v>25</v>
      </c>
      <c r="V13" s="5" t="s">
        <v>26</v>
      </c>
      <c r="W13" s="5" t="s">
        <v>28</v>
      </c>
      <c r="X13" s="4" t="s">
        <v>59</v>
      </c>
      <c r="Y13" s="8" t="s">
        <v>60</v>
      </c>
      <c r="Z13" s="4" t="s">
        <v>48</v>
      </c>
      <c r="AA13" s="4"/>
      <c r="AB13" s="4" t="s">
        <v>41</v>
      </c>
      <c r="AC13" s="4"/>
    </row>
    <row r="15" spans="1:49" x14ac:dyDescent="0.2">
      <c r="B15" s="30" t="s">
        <v>243</v>
      </c>
    </row>
    <row r="16" spans="1:49" ht="14.25" x14ac:dyDescent="0.2">
      <c r="M16" s="16" t="s">
        <v>238</v>
      </c>
    </row>
    <row r="17" spans="13:13" ht="14.25" x14ac:dyDescent="0.2">
      <c r="M17" s="16" t="s">
        <v>239</v>
      </c>
    </row>
    <row r="18" spans="13:13" ht="15" x14ac:dyDescent="0.2">
      <c r="M18" s="29"/>
    </row>
    <row r="19" spans="13:13" ht="15" x14ac:dyDescent="0.2">
      <c r="M19" s="29"/>
    </row>
    <row r="20" spans="13:13" ht="15" x14ac:dyDescent="0.2">
      <c r="M20" s="29"/>
    </row>
    <row r="21" spans="13:13" ht="15" x14ac:dyDescent="0.2">
      <c r="M21" s="29"/>
    </row>
    <row r="22" spans="13:13" ht="14.25" x14ac:dyDescent="0.2">
      <c r="M22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2"/>
  <sheetViews>
    <sheetView view="pageBreakPreview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4234/QĐ-ĐHKT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QH-2011-E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Tài chính - Ngân hàng</v>
      </c>
      <c r="K9" s="22"/>
      <c r="L9" s="22" t="str">
        <f>"Mã ngành đào tạo: "&amp;Q12</f>
        <v>Mã ngành đào tạo: 52340201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2" customFormat="1" ht="30.75" customHeight="1" x14ac:dyDescent="0.25">
      <c r="A12" s="7">
        <v>1</v>
      </c>
      <c r="B12" s="7">
        <v>11053333</v>
      </c>
      <c r="C12" s="4" t="s">
        <v>74</v>
      </c>
      <c r="D12" s="26" t="s">
        <v>75</v>
      </c>
      <c r="E12" s="7" t="s">
        <v>76</v>
      </c>
      <c r="F12" s="27" t="s">
        <v>21</v>
      </c>
      <c r="G12" s="7" t="s">
        <v>220</v>
      </c>
      <c r="H12" s="7" t="s">
        <v>219</v>
      </c>
      <c r="I12" s="7" t="s">
        <v>77</v>
      </c>
      <c r="J12" s="7" t="s">
        <v>27</v>
      </c>
      <c r="K12" s="7" t="s">
        <v>213</v>
      </c>
      <c r="L12" s="7" t="s">
        <v>78</v>
      </c>
      <c r="M12" s="7"/>
      <c r="N12" s="7"/>
      <c r="O12" s="7"/>
      <c r="P12" s="4" t="s">
        <v>32</v>
      </c>
      <c r="Q12" s="23">
        <f>VLOOKUP(P12,[1]Timkiem!$A$5:$C$132,3,0)</f>
        <v>52340201</v>
      </c>
      <c r="R12" s="4" t="s">
        <v>33</v>
      </c>
      <c r="S12" s="4"/>
      <c r="T12" s="4"/>
      <c r="U12" s="4" t="s">
        <v>25</v>
      </c>
      <c r="V12" s="5" t="s">
        <v>26</v>
      </c>
      <c r="W12" s="5" t="s">
        <v>28</v>
      </c>
      <c r="X12" s="4" t="s">
        <v>59</v>
      </c>
      <c r="Y12" s="8" t="s">
        <v>60</v>
      </c>
      <c r="Z12" s="4" t="s">
        <v>79</v>
      </c>
      <c r="AA12" s="4"/>
      <c r="AB12" s="4" t="s">
        <v>51</v>
      </c>
      <c r="AC12" s="4"/>
    </row>
    <row r="13" spans="1:49" s="12" customFormat="1" ht="30.75" customHeight="1" x14ac:dyDescent="0.25">
      <c r="A13" s="7">
        <f t="shared" ref="A13" si="0">A12+1</f>
        <v>2</v>
      </c>
      <c r="B13" s="7">
        <v>11053349</v>
      </c>
      <c r="C13" s="4" t="s">
        <v>80</v>
      </c>
      <c r="D13" s="26" t="s">
        <v>81</v>
      </c>
      <c r="E13" s="7" t="s">
        <v>47</v>
      </c>
      <c r="F13" s="27" t="s">
        <v>35</v>
      </c>
      <c r="G13" s="7" t="s">
        <v>220</v>
      </c>
      <c r="H13" s="7" t="s">
        <v>219</v>
      </c>
      <c r="I13" s="7" t="s">
        <v>82</v>
      </c>
      <c r="J13" s="7" t="s">
        <v>27</v>
      </c>
      <c r="K13" s="7" t="s">
        <v>214</v>
      </c>
      <c r="L13" s="7" t="s">
        <v>83</v>
      </c>
      <c r="M13" s="7"/>
      <c r="N13" s="7"/>
      <c r="O13" s="7"/>
      <c r="P13" s="4" t="s">
        <v>32</v>
      </c>
      <c r="Q13" s="23">
        <f>VLOOKUP(P13,[1]Timkiem!$A$5:$C$132,3,0)</f>
        <v>52340201</v>
      </c>
      <c r="R13" s="4" t="s">
        <v>33</v>
      </c>
      <c r="S13" s="4"/>
      <c r="T13" s="4"/>
      <c r="U13" s="4" t="s">
        <v>25</v>
      </c>
      <c r="V13" s="5" t="s">
        <v>26</v>
      </c>
      <c r="W13" s="5" t="s">
        <v>28</v>
      </c>
      <c r="X13" s="4" t="s">
        <v>59</v>
      </c>
      <c r="Y13" s="8" t="s">
        <v>60</v>
      </c>
      <c r="Z13" s="4" t="s">
        <v>79</v>
      </c>
      <c r="AA13" s="4"/>
      <c r="AB13" s="4" t="s">
        <v>51</v>
      </c>
      <c r="AC13" s="4"/>
    </row>
    <row r="15" spans="1:49" x14ac:dyDescent="0.2">
      <c r="B15" s="30" t="s">
        <v>243</v>
      </c>
    </row>
    <row r="16" spans="1:49" ht="14.25" x14ac:dyDescent="0.2">
      <c r="M16" s="16" t="s">
        <v>238</v>
      </c>
    </row>
    <row r="17" spans="13:13" ht="14.25" x14ac:dyDescent="0.2">
      <c r="M17" s="16" t="s">
        <v>239</v>
      </c>
    </row>
    <row r="18" spans="13:13" ht="15" x14ac:dyDescent="0.2">
      <c r="M18" s="29"/>
    </row>
    <row r="19" spans="13:13" ht="15" x14ac:dyDescent="0.2">
      <c r="M19" s="29"/>
    </row>
    <row r="20" spans="13:13" ht="15" x14ac:dyDescent="0.2">
      <c r="M20" s="29"/>
    </row>
    <row r="21" spans="13:13" ht="15" x14ac:dyDescent="0.2">
      <c r="M21" s="29"/>
    </row>
    <row r="22" spans="13:13" ht="14.25" x14ac:dyDescent="0.2">
      <c r="M22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"/>
  <sheetViews>
    <sheetView view="pageBreakPreview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4234/QĐ-ĐHKT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QH-2013-E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Kinh tế quốc tế</v>
      </c>
      <c r="K9" s="22"/>
      <c r="L9" s="22" t="str">
        <f>"Mã ngành đào tạo: "&amp;Q12</f>
        <v>Mã ngành đào tạo: 52310106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2" customFormat="1" ht="30.75" customHeight="1" x14ac:dyDescent="0.25">
      <c r="A12" s="7">
        <v>1</v>
      </c>
      <c r="B12" s="7">
        <v>11040585</v>
      </c>
      <c r="C12" s="4" t="s">
        <v>62</v>
      </c>
      <c r="D12" s="26" t="s">
        <v>63</v>
      </c>
      <c r="E12" s="7" t="s">
        <v>44</v>
      </c>
      <c r="F12" s="27" t="s">
        <v>21</v>
      </c>
      <c r="G12" s="7" t="s">
        <v>220</v>
      </c>
      <c r="H12" s="7" t="s">
        <v>219</v>
      </c>
      <c r="I12" s="7">
        <v>2.8</v>
      </c>
      <c r="J12" s="7" t="s">
        <v>27</v>
      </c>
      <c r="K12" s="7" t="s">
        <v>209</v>
      </c>
      <c r="L12" s="7" t="s">
        <v>64</v>
      </c>
      <c r="M12" s="7"/>
      <c r="N12" s="7"/>
      <c r="O12" s="7"/>
      <c r="P12" s="4" t="s">
        <v>29</v>
      </c>
      <c r="Q12" s="23">
        <f>VLOOKUP(P12,[1]Timkiem!$A$5:$C$132,3,0)</f>
        <v>52310106</v>
      </c>
      <c r="R12" s="4" t="s">
        <v>24</v>
      </c>
      <c r="S12" s="4"/>
      <c r="T12" s="4"/>
      <c r="U12" s="4" t="s">
        <v>25</v>
      </c>
      <c r="V12" s="5" t="s">
        <v>26</v>
      </c>
      <c r="W12" s="5" t="s">
        <v>28</v>
      </c>
      <c r="X12" s="4" t="s">
        <v>59</v>
      </c>
      <c r="Y12" s="8" t="s">
        <v>60</v>
      </c>
      <c r="Z12" s="4" t="s">
        <v>40</v>
      </c>
      <c r="AA12" s="4"/>
      <c r="AB12" s="4" t="s">
        <v>41</v>
      </c>
      <c r="AC12" s="4"/>
    </row>
    <row r="13" spans="1:49" s="12" customFormat="1" ht="30.75" customHeight="1" x14ac:dyDescent="0.25">
      <c r="A13" s="7">
        <f t="shared" ref="A13:A15" si="0">A12+1</f>
        <v>2</v>
      </c>
      <c r="B13" s="7">
        <v>11040804</v>
      </c>
      <c r="C13" s="4" t="s">
        <v>65</v>
      </c>
      <c r="D13" s="26" t="s">
        <v>66</v>
      </c>
      <c r="E13" s="7" t="s">
        <v>34</v>
      </c>
      <c r="F13" s="27" t="s">
        <v>35</v>
      </c>
      <c r="G13" s="7" t="s">
        <v>220</v>
      </c>
      <c r="H13" s="7" t="s">
        <v>219</v>
      </c>
      <c r="I13" s="7">
        <v>2.91</v>
      </c>
      <c r="J13" s="7" t="s">
        <v>27</v>
      </c>
      <c r="K13" s="7" t="s">
        <v>210</v>
      </c>
      <c r="L13" s="7" t="s">
        <v>67</v>
      </c>
      <c r="M13" s="7"/>
      <c r="N13" s="7"/>
      <c r="O13" s="7"/>
      <c r="P13" s="4" t="s">
        <v>29</v>
      </c>
      <c r="Q13" s="23">
        <f>VLOOKUP(P13,[1]Timkiem!$A$5:$C$132,3,0)</f>
        <v>52310106</v>
      </c>
      <c r="R13" s="4" t="s">
        <v>24</v>
      </c>
      <c r="S13" s="4"/>
      <c r="T13" s="4"/>
      <c r="U13" s="4" t="s">
        <v>25</v>
      </c>
      <c r="V13" s="5" t="s">
        <v>26</v>
      </c>
      <c r="W13" s="5" t="s">
        <v>28</v>
      </c>
      <c r="X13" s="4" t="s">
        <v>59</v>
      </c>
      <c r="Y13" s="8" t="s">
        <v>60</v>
      </c>
      <c r="Z13" s="4" t="s">
        <v>40</v>
      </c>
      <c r="AA13" s="4"/>
      <c r="AB13" s="4" t="s">
        <v>41</v>
      </c>
      <c r="AC13" s="4"/>
    </row>
    <row r="14" spans="1:49" s="12" customFormat="1" ht="30.75" customHeight="1" x14ac:dyDescent="0.25">
      <c r="A14" s="7">
        <f t="shared" si="0"/>
        <v>3</v>
      </c>
      <c r="B14" s="7">
        <v>11041440</v>
      </c>
      <c r="C14" s="4" t="s">
        <v>68</v>
      </c>
      <c r="D14" s="26" t="s">
        <v>69</v>
      </c>
      <c r="E14" s="7" t="s">
        <v>37</v>
      </c>
      <c r="F14" s="27" t="s">
        <v>21</v>
      </c>
      <c r="G14" s="7" t="s">
        <v>220</v>
      </c>
      <c r="H14" s="7" t="s">
        <v>219</v>
      </c>
      <c r="I14" s="7">
        <v>3.08</v>
      </c>
      <c r="J14" s="7" t="s">
        <v>27</v>
      </c>
      <c r="K14" s="7" t="s">
        <v>211</v>
      </c>
      <c r="L14" s="7" t="s">
        <v>70</v>
      </c>
      <c r="M14" s="7"/>
      <c r="N14" s="7"/>
      <c r="O14" s="7"/>
      <c r="P14" s="4" t="s">
        <v>29</v>
      </c>
      <c r="Q14" s="23">
        <f>VLOOKUP(P14,[1]Timkiem!$A$5:$C$132,3,0)</f>
        <v>52310106</v>
      </c>
      <c r="R14" s="4" t="s">
        <v>24</v>
      </c>
      <c r="S14" s="4"/>
      <c r="T14" s="4"/>
      <c r="U14" s="4" t="s">
        <v>25</v>
      </c>
      <c r="V14" s="5" t="s">
        <v>26</v>
      </c>
      <c r="W14" s="5" t="s">
        <v>28</v>
      </c>
      <c r="X14" s="4" t="s">
        <v>59</v>
      </c>
      <c r="Y14" s="8" t="s">
        <v>60</v>
      </c>
      <c r="Z14" s="4" t="s">
        <v>40</v>
      </c>
      <c r="AA14" s="4"/>
      <c r="AB14" s="4" t="s">
        <v>41</v>
      </c>
      <c r="AC14" s="4"/>
    </row>
    <row r="15" spans="1:49" s="12" customFormat="1" ht="30.75" customHeight="1" x14ac:dyDescent="0.25">
      <c r="A15" s="7">
        <f t="shared" si="0"/>
        <v>4</v>
      </c>
      <c r="B15" s="7">
        <v>11041083</v>
      </c>
      <c r="C15" s="4" t="s">
        <v>71</v>
      </c>
      <c r="D15" s="26" t="s">
        <v>72</v>
      </c>
      <c r="E15" s="7" t="s">
        <v>22</v>
      </c>
      <c r="F15" s="27" t="s">
        <v>21</v>
      </c>
      <c r="G15" s="7" t="s">
        <v>220</v>
      </c>
      <c r="H15" s="7" t="s">
        <v>219</v>
      </c>
      <c r="I15" s="7">
        <v>2.67</v>
      </c>
      <c r="J15" s="7" t="s">
        <v>27</v>
      </c>
      <c r="K15" s="7" t="s">
        <v>212</v>
      </c>
      <c r="L15" s="7" t="s">
        <v>73</v>
      </c>
      <c r="M15" s="7"/>
      <c r="N15" s="7"/>
      <c r="O15" s="7"/>
      <c r="P15" s="4" t="s">
        <v>29</v>
      </c>
      <c r="Q15" s="23">
        <f>VLOOKUP(P15,[1]Timkiem!$A$5:$C$132,3,0)</f>
        <v>52310106</v>
      </c>
      <c r="R15" s="4" t="s">
        <v>24</v>
      </c>
      <c r="S15" s="4"/>
      <c r="T15" s="4"/>
      <c r="U15" s="4" t="s">
        <v>25</v>
      </c>
      <c r="V15" s="5" t="s">
        <v>26</v>
      </c>
      <c r="W15" s="5" t="s">
        <v>28</v>
      </c>
      <c r="X15" s="4" t="s">
        <v>59</v>
      </c>
      <c r="Y15" s="8" t="s">
        <v>60</v>
      </c>
      <c r="Z15" s="4" t="s">
        <v>40</v>
      </c>
      <c r="AA15" s="4"/>
      <c r="AB15" s="4" t="s">
        <v>41</v>
      </c>
      <c r="AC15" s="4"/>
    </row>
    <row r="17" spans="2:13" x14ac:dyDescent="0.2">
      <c r="B17" s="30" t="s">
        <v>242</v>
      </c>
    </row>
    <row r="18" spans="2:13" ht="14.25" x14ac:dyDescent="0.2">
      <c r="M18" s="16" t="s">
        <v>238</v>
      </c>
    </row>
    <row r="19" spans="2:13" ht="14.25" x14ac:dyDescent="0.2">
      <c r="M19" s="16" t="s">
        <v>239</v>
      </c>
    </row>
    <row r="20" spans="2:13" ht="15" x14ac:dyDescent="0.2">
      <c r="M20" s="29"/>
    </row>
    <row r="21" spans="2:13" ht="15" x14ac:dyDescent="0.2">
      <c r="M21" s="29"/>
    </row>
    <row r="22" spans="2:13" ht="15" x14ac:dyDescent="0.2">
      <c r="M22" s="29"/>
    </row>
    <row r="23" spans="2:13" ht="15" x14ac:dyDescent="0.2">
      <c r="M23" s="29"/>
    </row>
    <row r="24" spans="2:13" ht="14.25" x14ac:dyDescent="0.2">
      <c r="M24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1"/>
  <sheetViews>
    <sheetView view="pageBreakPreview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4234/QĐ-ĐHKT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QH-2011-E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Kinh tế đối ngoại</v>
      </c>
      <c r="K9" s="22"/>
      <c r="L9" s="22" t="str">
        <f>"Mã ngành đào tạo: "&amp;Q12</f>
        <v xml:space="preserve">Mã ngành đào tạo:   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2" customFormat="1" ht="30.75" customHeight="1" x14ac:dyDescent="0.25">
      <c r="A12" s="7">
        <v>1</v>
      </c>
      <c r="B12" s="7">
        <v>11053176</v>
      </c>
      <c r="C12" s="4" t="s">
        <v>54</v>
      </c>
      <c r="D12" s="7" t="s">
        <v>55</v>
      </c>
      <c r="E12" s="7" t="s">
        <v>56</v>
      </c>
      <c r="F12" s="7" t="s">
        <v>21</v>
      </c>
      <c r="G12" s="7" t="s">
        <v>220</v>
      </c>
      <c r="H12" s="7" t="s">
        <v>219</v>
      </c>
      <c r="I12" s="7" t="s">
        <v>45</v>
      </c>
      <c r="J12" s="7" t="s">
        <v>57</v>
      </c>
      <c r="K12" s="7" t="s">
        <v>208</v>
      </c>
      <c r="L12" s="7" t="s">
        <v>58</v>
      </c>
      <c r="M12" s="7"/>
      <c r="N12" s="7"/>
      <c r="O12" s="7"/>
      <c r="P12" s="4" t="s">
        <v>23</v>
      </c>
      <c r="Q12" s="23" t="str">
        <f>VLOOKUP(P12,[1]Timkiem!$A$5:$C$132,3,0)</f>
        <v xml:space="preserve">  </v>
      </c>
      <c r="R12" s="4" t="s">
        <v>24</v>
      </c>
      <c r="S12" s="4"/>
      <c r="T12" s="4"/>
      <c r="U12" s="4" t="s">
        <v>25</v>
      </c>
      <c r="V12" s="5" t="s">
        <v>26</v>
      </c>
      <c r="W12" s="5" t="s">
        <v>31</v>
      </c>
      <c r="X12" s="4" t="s">
        <v>59</v>
      </c>
      <c r="Y12" s="8" t="s">
        <v>60</v>
      </c>
      <c r="Z12" s="4" t="s">
        <v>61</v>
      </c>
      <c r="AA12" s="4"/>
      <c r="AB12" s="4" t="s">
        <v>51</v>
      </c>
      <c r="AC12" s="4"/>
    </row>
    <row r="14" spans="1:49" x14ac:dyDescent="0.2">
      <c r="B14" s="30" t="s">
        <v>244</v>
      </c>
    </row>
    <row r="15" spans="1:49" ht="14.25" x14ac:dyDescent="0.2">
      <c r="M15" s="16" t="s">
        <v>238</v>
      </c>
    </row>
    <row r="16" spans="1:49" ht="14.25" x14ac:dyDescent="0.2">
      <c r="M16" s="16" t="s">
        <v>239</v>
      </c>
    </row>
    <row r="17" spans="13:13" ht="15" x14ac:dyDescent="0.2">
      <c r="M17" s="29"/>
    </row>
    <row r="18" spans="13:13" ht="15" x14ac:dyDescent="0.2">
      <c r="M18" s="29"/>
    </row>
    <row r="19" spans="13:13" ht="15" x14ac:dyDescent="0.2">
      <c r="M19" s="29"/>
    </row>
    <row r="20" spans="13:13" ht="15" x14ac:dyDescent="0.2">
      <c r="M20" s="29"/>
    </row>
    <row r="21" spans="13:13" ht="14.25" x14ac:dyDescent="0.2">
      <c r="M21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2"/>
  <sheetViews>
    <sheetView view="pageBreakPreview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4232/QĐ-ĐHKT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QH-2012-E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Quản trị kinh doanh</v>
      </c>
      <c r="K9" s="22"/>
      <c r="L9" s="22" t="str">
        <f>"Mã ngành đào tạo: "&amp;Q12</f>
        <v>Mã ngành đào tạo: 52340101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12050232</v>
      </c>
      <c r="C12" s="4" t="s">
        <v>177</v>
      </c>
      <c r="D12" s="7" t="s">
        <v>178</v>
      </c>
      <c r="E12" s="7" t="s">
        <v>179</v>
      </c>
      <c r="F12" s="7" t="s">
        <v>21</v>
      </c>
      <c r="G12" s="7"/>
      <c r="H12" s="7" t="s">
        <v>219</v>
      </c>
      <c r="I12" s="7" t="s">
        <v>180</v>
      </c>
      <c r="J12" s="7" t="s">
        <v>27</v>
      </c>
      <c r="K12" s="7" t="s">
        <v>206</v>
      </c>
      <c r="L12" s="6" t="s">
        <v>184</v>
      </c>
      <c r="M12" s="6"/>
      <c r="N12" s="6"/>
      <c r="O12" s="6"/>
      <c r="P12" s="4" t="s">
        <v>181</v>
      </c>
      <c r="Q12" s="23">
        <f>VLOOKUP(P12,[1]Timkiem!$A$5:$C$132,3,0)</f>
        <v>52340101</v>
      </c>
      <c r="R12" s="4" t="str">
        <f>VLOOKUP(P12,[2]Timkiem!A:B,2,0)</f>
        <v>Business Administration</v>
      </c>
      <c r="S12" s="5" t="s">
        <v>182</v>
      </c>
      <c r="T12" s="5" t="s">
        <v>183</v>
      </c>
      <c r="U12" s="5" t="s">
        <v>25</v>
      </c>
      <c r="V12" s="6" t="s">
        <v>26</v>
      </c>
      <c r="W12" s="5" t="str">
        <f>VLOOKUP(J12,[2]Timkiem!A:B,2,0)</f>
        <v>Credit</v>
      </c>
      <c r="X12" s="4" t="s">
        <v>185</v>
      </c>
      <c r="Y12" s="8" t="s">
        <v>60</v>
      </c>
      <c r="Z12" s="4" t="s">
        <v>186</v>
      </c>
      <c r="AA12" s="4" t="s">
        <v>135</v>
      </c>
      <c r="AB12" s="4" t="s">
        <v>235</v>
      </c>
      <c r="AC12" s="4" t="s">
        <v>101</v>
      </c>
      <c r="AD12" s="8" t="s">
        <v>60</v>
      </c>
      <c r="AE12" s="4" t="s">
        <v>102</v>
      </c>
      <c r="AF12" s="4" t="str">
        <f t="shared" ref="AF12:AF13" si="0">RIGHT(Z12,4)</f>
        <v xml:space="preserve">TKD </v>
      </c>
      <c r="AG12" s="4"/>
      <c r="AH12" s="4"/>
      <c r="AI12" s="4"/>
      <c r="AJ12" s="4"/>
      <c r="AK12" s="4"/>
      <c r="AL12" s="4"/>
      <c r="AM12" s="4"/>
      <c r="AN12" s="4"/>
      <c r="AO12" s="4"/>
    </row>
    <row r="13" spans="1:49" s="11" customFormat="1" ht="30.75" customHeight="1" x14ac:dyDescent="0.2">
      <c r="A13" s="7">
        <f t="shared" ref="A13" si="1">A12+1</f>
        <v>2</v>
      </c>
      <c r="B13" s="7">
        <v>12050590</v>
      </c>
      <c r="C13" s="4" t="s">
        <v>187</v>
      </c>
      <c r="D13" s="7" t="s">
        <v>188</v>
      </c>
      <c r="E13" s="7" t="s">
        <v>56</v>
      </c>
      <c r="F13" s="7" t="s">
        <v>35</v>
      </c>
      <c r="G13" s="7"/>
      <c r="H13" s="7" t="s">
        <v>219</v>
      </c>
      <c r="I13" s="7" t="s">
        <v>46</v>
      </c>
      <c r="J13" s="7" t="s">
        <v>30</v>
      </c>
      <c r="K13" s="7" t="s">
        <v>207</v>
      </c>
      <c r="L13" s="6" t="s">
        <v>189</v>
      </c>
      <c r="M13" s="6"/>
      <c r="N13" s="6"/>
      <c r="O13" s="6"/>
      <c r="P13" s="4" t="s">
        <v>181</v>
      </c>
      <c r="Q13" s="23">
        <f>VLOOKUP(P13,[1]Timkiem!$A$5:$C$132,3,0)</f>
        <v>52340101</v>
      </c>
      <c r="R13" s="4" t="str">
        <f>VLOOKUP(P13,[2]Timkiem!A:B,2,0)</f>
        <v>Business Administration</v>
      </c>
      <c r="S13" s="5" t="s">
        <v>182</v>
      </c>
      <c r="T13" s="5" t="s">
        <v>183</v>
      </c>
      <c r="U13" s="5" t="s">
        <v>25</v>
      </c>
      <c r="V13" s="6" t="s">
        <v>26</v>
      </c>
      <c r="W13" s="5" t="str">
        <f>VLOOKUP(J13,[2]Timkiem!A:B,2,0)</f>
        <v>Distinction</v>
      </c>
      <c r="X13" s="4" t="s">
        <v>185</v>
      </c>
      <c r="Y13" s="8" t="s">
        <v>60</v>
      </c>
      <c r="Z13" s="4" t="s">
        <v>186</v>
      </c>
      <c r="AA13" s="4" t="s">
        <v>135</v>
      </c>
      <c r="AB13" s="4" t="s">
        <v>235</v>
      </c>
      <c r="AC13" s="4" t="s">
        <v>101</v>
      </c>
      <c r="AD13" s="8" t="s">
        <v>60</v>
      </c>
      <c r="AE13" s="4" t="s">
        <v>102</v>
      </c>
      <c r="AF13" s="4" t="str">
        <f t="shared" si="0"/>
        <v xml:space="preserve">TKD </v>
      </c>
      <c r="AG13" s="4"/>
      <c r="AH13" s="4"/>
      <c r="AI13" s="4"/>
      <c r="AJ13" s="4"/>
      <c r="AK13" s="4"/>
      <c r="AL13" s="4"/>
      <c r="AM13" s="4"/>
      <c r="AN13" s="4"/>
      <c r="AO13" s="4"/>
    </row>
    <row r="15" spans="1:49" x14ac:dyDescent="0.2">
      <c r="B15" s="30" t="s">
        <v>243</v>
      </c>
    </row>
    <row r="16" spans="1:49" ht="14.25" x14ac:dyDescent="0.2">
      <c r="M16" s="16" t="s">
        <v>238</v>
      </c>
    </row>
    <row r="17" spans="13:13" ht="14.25" x14ac:dyDescent="0.2">
      <c r="M17" s="16" t="s">
        <v>239</v>
      </c>
    </row>
    <row r="18" spans="13:13" ht="15" x14ac:dyDescent="0.2">
      <c r="M18" s="29"/>
    </row>
    <row r="19" spans="13:13" ht="15" x14ac:dyDescent="0.2">
      <c r="M19" s="29"/>
    </row>
    <row r="20" spans="13:13" ht="15" x14ac:dyDescent="0.2">
      <c r="M20" s="29"/>
    </row>
    <row r="21" spans="13:13" ht="15" x14ac:dyDescent="0.2">
      <c r="M21" s="29"/>
    </row>
    <row r="22" spans="13:13" ht="14.25" x14ac:dyDescent="0.2">
      <c r="M22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1"/>
  <sheetViews>
    <sheetView view="pageBreakPreview" topLeftCell="A2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4233/QĐ-ĐHKT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QH-2012-E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Kinh tế phát triển</v>
      </c>
      <c r="K9" s="22"/>
      <c r="L9" s="22" t="str">
        <f>"Mã ngành đào tạo: "&amp;Q12</f>
        <v>Mã ngành đào tạo: 52310104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12050557</v>
      </c>
      <c r="C12" s="4" t="s">
        <v>151</v>
      </c>
      <c r="D12" s="7" t="s">
        <v>152</v>
      </c>
      <c r="E12" s="7" t="s">
        <v>153</v>
      </c>
      <c r="F12" s="7" t="s">
        <v>21</v>
      </c>
      <c r="G12" s="7"/>
      <c r="H12" s="7" t="s">
        <v>219</v>
      </c>
      <c r="I12" s="7" t="s">
        <v>154</v>
      </c>
      <c r="J12" s="7" t="s">
        <v>27</v>
      </c>
      <c r="K12" s="7" t="s">
        <v>201</v>
      </c>
      <c r="L12" s="6" t="s">
        <v>155</v>
      </c>
      <c r="M12" s="6"/>
      <c r="N12" s="6"/>
      <c r="O12" s="6"/>
      <c r="P12" s="4" t="s">
        <v>39</v>
      </c>
      <c r="Q12" s="23">
        <f>VLOOKUP(P12,[1]Timkiem!$A$5:$C$132,3,0)</f>
        <v>52310104</v>
      </c>
      <c r="R12" s="4" t="str">
        <f>VLOOKUP(P12,[2]Timkiem!A:B,2,0)</f>
        <v>Development Economics</v>
      </c>
      <c r="S12" s="4"/>
      <c r="T12" s="4"/>
      <c r="U12" s="6" t="s">
        <v>25</v>
      </c>
      <c r="V12" s="6" t="s">
        <v>26</v>
      </c>
      <c r="W12" s="5" t="str">
        <f>VLOOKUP(J12,[2]Timkiem!A:B,2,0)</f>
        <v>Credit</v>
      </c>
      <c r="X12" s="4" t="s">
        <v>101</v>
      </c>
      <c r="Y12" s="8" t="s">
        <v>60</v>
      </c>
      <c r="Z12" s="4" t="s">
        <v>156</v>
      </c>
      <c r="AA12" s="4" t="s">
        <v>135</v>
      </c>
      <c r="AB12" s="4" t="s">
        <v>235</v>
      </c>
      <c r="AC12" s="4" t="s">
        <v>101</v>
      </c>
      <c r="AD12" s="8" t="s">
        <v>60</v>
      </c>
      <c r="AE12" s="4" t="s">
        <v>102</v>
      </c>
      <c r="AF12" s="4" t="str">
        <f t="shared" ref="AF12" si="0">RIGHT(Z12,4)</f>
        <v>KTPT</v>
      </c>
      <c r="AG12" s="4"/>
      <c r="AH12" s="4"/>
      <c r="AI12" s="4"/>
      <c r="AJ12" s="4"/>
      <c r="AK12" s="4"/>
      <c r="AL12" s="4"/>
      <c r="AM12" s="4"/>
      <c r="AN12" s="4"/>
      <c r="AO12" s="4"/>
    </row>
    <row r="14" spans="1:49" x14ac:dyDescent="0.2">
      <c r="B14" s="30" t="s">
        <v>244</v>
      </c>
    </row>
    <row r="15" spans="1:49" ht="14.25" x14ac:dyDescent="0.2">
      <c r="M15" s="16" t="s">
        <v>238</v>
      </c>
    </row>
    <row r="16" spans="1:49" ht="14.25" x14ac:dyDescent="0.2">
      <c r="M16" s="16" t="s">
        <v>239</v>
      </c>
    </row>
    <row r="17" spans="13:13" ht="15" x14ac:dyDescent="0.2">
      <c r="M17" s="29"/>
    </row>
    <row r="18" spans="13:13" ht="15" x14ac:dyDescent="0.2">
      <c r="M18" s="29"/>
    </row>
    <row r="19" spans="13:13" ht="15" x14ac:dyDescent="0.2">
      <c r="M19" s="29"/>
    </row>
    <row r="20" spans="13:13" ht="15" x14ac:dyDescent="0.2">
      <c r="M20" s="29"/>
    </row>
    <row r="21" spans="13:13" ht="14.25" x14ac:dyDescent="0.2">
      <c r="M21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1"/>
  <sheetViews>
    <sheetView view="pageBreakPreview" topLeftCell="B1" zoomScaleNormal="85" zoomScaleSheetLayoutView="100" workbookViewId="0">
      <selection activeCell="G3" sqref="G1:G1048576"/>
    </sheetView>
  </sheetViews>
  <sheetFormatPr defaultColWidth="15.140625" defaultRowHeight="12.75" x14ac:dyDescent="0.2"/>
  <cols>
    <col min="1" max="1" width="5.5703125" style="28" customWidth="1"/>
    <col min="2" max="2" width="9.5703125" style="14" customWidth="1"/>
    <col min="3" max="3" width="20.42578125" style="14" customWidth="1"/>
    <col min="4" max="4" width="9.85546875" style="14" customWidth="1"/>
    <col min="5" max="5" width="9.5703125" style="14" customWidth="1"/>
    <col min="6" max="6" width="6.42578125" style="14" customWidth="1"/>
    <col min="7" max="7" width="6.42578125" style="14" hidden="1" customWidth="1"/>
    <col min="8" max="8" width="9.5703125" style="14" customWidth="1"/>
    <col min="9" max="9" width="7.140625" style="14" customWidth="1"/>
    <col min="10" max="10" width="7.5703125" style="14" customWidth="1"/>
    <col min="11" max="11" width="11.5703125" style="14" customWidth="1"/>
    <col min="12" max="12" width="14.28515625" style="14" customWidth="1"/>
    <col min="13" max="14" width="16" style="14" customWidth="1"/>
    <col min="15" max="15" width="11" style="14" customWidth="1"/>
    <col min="16" max="16" width="18.85546875" style="14" customWidth="1"/>
    <col min="17" max="17" width="18.85546875" style="14" hidden="1" customWidth="1"/>
    <col min="18" max="18" width="22" style="14" hidden="1" customWidth="1"/>
    <col min="19" max="19" width="24.85546875" style="14" hidden="1" customWidth="1"/>
    <col min="20" max="20" width="16.7109375" style="14" hidden="1" customWidth="1"/>
    <col min="21" max="21" width="10.28515625" style="14" hidden="1" customWidth="1"/>
    <col min="22" max="23" width="8" style="14" hidden="1" customWidth="1"/>
    <col min="24" max="24" width="14.5703125" style="14" customWidth="1"/>
    <col min="25" max="25" width="10.85546875" style="14" customWidth="1"/>
    <col min="26" max="26" width="17.28515625" style="14" customWidth="1"/>
    <col min="27" max="27" width="6.85546875" style="14" customWidth="1"/>
    <col min="28" max="28" width="11.85546875" style="14" customWidth="1"/>
    <col min="29" max="29" width="16" style="14" customWidth="1"/>
    <col min="30" max="30" width="18.140625" style="14" customWidth="1"/>
    <col min="31" max="41" width="8" style="14" customWidth="1"/>
    <col min="42" max="45" width="15.140625" style="14" customWidth="1"/>
    <col min="46" max="16384" width="15.140625" style="14"/>
  </cols>
  <sheetData>
    <row r="1" spans="1:49" s="18" customFormat="1" ht="15.75" x14ac:dyDescent="0.25">
      <c r="A1" s="34" t="s">
        <v>227</v>
      </c>
      <c r="B1" s="34"/>
      <c r="C1" s="34"/>
      <c r="D1" s="34"/>
      <c r="E1" s="15"/>
      <c r="F1" s="15"/>
      <c r="G1" s="35" t="s">
        <v>228</v>
      </c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  <c r="W1" s="16" t="s">
        <v>228</v>
      </c>
      <c r="X1" s="15"/>
      <c r="Y1" s="15"/>
      <c r="Z1" s="15"/>
      <c r="AA1" s="15"/>
      <c r="AB1" s="15"/>
      <c r="AC1" s="15"/>
      <c r="AD1" s="15"/>
      <c r="AE1" s="15"/>
      <c r="AF1" s="17"/>
      <c r="AM1" s="19"/>
      <c r="AO1" s="20"/>
      <c r="AP1" s="11"/>
      <c r="AQ1" s="11"/>
      <c r="AR1" s="11"/>
      <c r="AS1" s="11"/>
      <c r="AT1" s="11"/>
      <c r="AU1" s="11"/>
      <c r="AV1" s="11"/>
      <c r="AW1" s="11"/>
    </row>
    <row r="2" spans="1:49" s="18" customFormat="1" ht="15.75" x14ac:dyDescent="0.25">
      <c r="A2" s="36" t="s">
        <v>229</v>
      </c>
      <c r="B2" s="36"/>
      <c r="C2" s="36"/>
      <c r="D2" s="36"/>
      <c r="E2" s="15"/>
      <c r="F2" s="15"/>
      <c r="G2" s="35" t="s">
        <v>230</v>
      </c>
      <c r="H2" s="35"/>
      <c r="I2" s="35"/>
      <c r="J2" s="35"/>
      <c r="K2" s="35"/>
      <c r="L2" s="35"/>
      <c r="M2" s="35"/>
      <c r="N2" s="35"/>
      <c r="O2" s="15"/>
      <c r="P2" s="15"/>
      <c r="Q2" s="15"/>
      <c r="R2" s="15"/>
      <c r="S2" s="15"/>
      <c r="T2" s="15"/>
      <c r="U2" s="15"/>
      <c r="V2" s="15"/>
      <c r="W2" s="16" t="s">
        <v>230</v>
      </c>
      <c r="X2" s="15"/>
      <c r="Y2" s="15"/>
      <c r="Z2" s="15"/>
      <c r="AA2" s="15"/>
      <c r="AB2" s="15"/>
      <c r="AC2" s="15"/>
      <c r="AD2" s="15"/>
      <c r="AE2" s="15"/>
      <c r="AF2" s="17"/>
      <c r="AM2" s="19"/>
      <c r="AO2" s="20"/>
      <c r="AP2" s="11"/>
      <c r="AQ2" s="11"/>
      <c r="AR2" s="11"/>
      <c r="AS2" s="11"/>
      <c r="AT2" s="11"/>
      <c r="AU2" s="11"/>
      <c r="AV2" s="11"/>
      <c r="AW2" s="11"/>
    </row>
    <row r="3" spans="1:49" s="18" customFormat="1" ht="7.5" customHeight="1" x14ac:dyDescent="0.2">
      <c r="A3" s="24"/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7"/>
      <c r="AM3" s="19"/>
      <c r="AO3" s="20"/>
      <c r="AP3" s="11"/>
      <c r="AQ3" s="11"/>
      <c r="AR3" s="11"/>
      <c r="AS3" s="11"/>
      <c r="AT3" s="11"/>
      <c r="AU3" s="11"/>
      <c r="AV3" s="11"/>
      <c r="AW3" s="11"/>
    </row>
    <row r="4" spans="1:49" s="18" customFormat="1" ht="20.25" customHeight="1" x14ac:dyDescent="0.2">
      <c r="A4" s="38" t="s">
        <v>231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5"/>
      <c r="AE4" s="15"/>
      <c r="AF4" s="17"/>
      <c r="AM4" s="19"/>
      <c r="AO4" s="20"/>
      <c r="AP4" s="11"/>
      <c r="AQ4" s="11"/>
      <c r="AR4" s="11"/>
      <c r="AS4" s="11"/>
      <c r="AT4" s="11"/>
      <c r="AU4" s="11"/>
      <c r="AV4" s="11"/>
      <c r="AW4" s="11"/>
    </row>
    <row r="5" spans="1:49" s="18" customFormat="1" ht="18" customHeight="1" x14ac:dyDescent="0.2">
      <c r="A5" s="33" t="str">
        <f>"(theo Quyết định công nhận tốt nghiệp và cấp bằng cử nhân số  "&amp;X12&amp;" ngày "&amp;Y12</f>
        <v>(theo Quyết định công nhận tốt nghiệp và cấp bằng cử nhân số  4233/QĐ-ĐHKT ngày 30/12/2016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5"/>
      <c r="AE5" s="15"/>
      <c r="AF5" s="17"/>
      <c r="AM5" s="19"/>
      <c r="AO5" s="20"/>
      <c r="AP5" s="11"/>
      <c r="AQ5" s="11"/>
      <c r="AR5" s="11"/>
      <c r="AS5" s="11"/>
      <c r="AT5" s="11"/>
      <c r="AU5" s="11"/>
      <c r="AV5" s="11"/>
      <c r="AW5" s="11"/>
    </row>
    <row r="6" spans="1:49" s="18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5"/>
      <c r="AE6" s="15"/>
      <c r="AF6" s="17"/>
      <c r="AM6" s="19"/>
      <c r="AO6" s="20"/>
      <c r="AP6" s="11"/>
      <c r="AQ6" s="11"/>
      <c r="AR6" s="11"/>
      <c r="AS6" s="11"/>
      <c r="AT6" s="11"/>
      <c r="AU6" s="11"/>
      <c r="AV6" s="11"/>
      <c r="AW6" s="11"/>
    </row>
    <row r="7" spans="1:49" s="18" customFormat="1" ht="17.25" customHeight="1" x14ac:dyDescent="0.2">
      <c r="A7" s="24"/>
      <c r="B7" s="15"/>
      <c r="C7" s="15"/>
      <c r="D7" s="15"/>
      <c r="E7" s="15"/>
      <c r="F7" s="15"/>
      <c r="G7" s="15"/>
      <c r="H7" s="22" t="s">
        <v>232</v>
      </c>
      <c r="I7" s="22"/>
      <c r="J7" s="22" t="str">
        <f>AB12</f>
        <v>QH-2012-E</v>
      </c>
      <c r="K7" s="22"/>
      <c r="L7" s="1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5"/>
      <c r="Y7" s="15"/>
      <c r="Z7" s="15"/>
      <c r="AA7" s="15"/>
      <c r="AB7" s="15"/>
      <c r="AC7" s="15"/>
      <c r="AD7" s="15"/>
      <c r="AE7" s="15"/>
      <c r="AF7" s="17"/>
      <c r="AM7" s="19"/>
      <c r="AO7" s="20"/>
      <c r="AP7" s="11"/>
      <c r="AQ7" s="11"/>
      <c r="AR7" s="11"/>
      <c r="AS7" s="11"/>
      <c r="AT7" s="11"/>
      <c r="AU7" s="11"/>
      <c r="AV7" s="11"/>
      <c r="AW7" s="11"/>
    </row>
    <row r="8" spans="1:49" s="18" customFormat="1" ht="17.25" customHeight="1" x14ac:dyDescent="0.2">
      <c r="A8" s="24"/>
      <c r="B8" s="15"/>
      <c r="C8" s="15"/>
      <c r="D8" s="15"/>
      <c r="E8" s="15"/>
      <c r="F8" s="15"/>
      <c r="G8" s="15"/>
      <c r="H8" s="22" t="s">
        <v>233</v>
      </c>
      <c r="I8" s="22"/>
      <c r="J8" s="22" t="s">
        <v>25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7"/>
      <c r="AM8" s="19"/>
      <c r="AO8" s="20"/>
      <c r="AP8" s="11"/>
      <c r="AQ8" s="11"/>
      <c r="AR8" s="11"/>
      <c r="AS8" s="11"/>
      <c r="AT8" s="11"/>
      <c r="AU8" s="11"/>
      <c r="AV8" s="11"/>
      <c r="AW8" s="11"/>
    </row>
    <row r="9" spans="1:49" s="18" customFormat="1" ht="17.25" customHeight="1" x14ac:dyDescent="0.2">
      <c r="A9" s="24"/>
      <c r="B9" s="15"/>
      <c r="C9" s="15"/>
      <c r="D9" s="15"/>
      <c r="E9" s="15"/>
      <c r="F9" s="15"/>
      <c r="G9" s="15"/>
      <c r="H9" s="22" t="s">
        <v>234</v>
      </c>
      <c r="I9" s="22"/>
      <c r="J9" s="22" t="str">
        <f>P12</f>
        <v>Tài chính - Ngân hàng</v>
      </c>
      <c r="K9" s="22"/>
      <c r="L9" s="22" t="str">
        <f>"Mã ngành đào tạo: "&amp;Q12</f>
        <v>Mã ngành đào tạo: 52340201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22" t="str">
        <f>"Mã ngành đào tạo: "&amp;AP12</f>
        <v xml:space="preserve">Mã ngành đào tạo: </v>
      </c>
      <c r="Z9" s="15"/>
      <c r="AA9" s="15"/>
      <c r="AB9" s="15"/>
      <c r="AC9" s="15"/>
      <c r="AD9" s="15"/>
      <c r="AE9" s="15"/>
      <c r="AF9" s="17"/>
      <c r="AM9" s="19"/>
      <c r="AO9" s="20"/>
      <c r="AP9" s="11"/>
      <c r="AQ9" s="11"/>
      <c r="AR9" s="11"/>
      <c r="AS9" s="11"/>
      <c r="AT9" s="11"/>
      <c r="AU9" s="11"/>
      <c r="AV9" s="11"/>
      <c r="AW9" s="11"/>
    </row>
    <row r="10" spans="1:49" s="18" customFormat="1" x14ac:dyDescent="0.2">
      <c r="A10" s="2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M10" s="19"/>
      <c r="AO10" s="20"/>
      <c r="AP10" s="11"/>
      <c r="AQ10" s="11"/>
      <c r="AR10" s="11"/>
      <c r="AS10" s="11"/>
      <c r="AT10" s="11"/>
      <c r="AU10" s="11"/>
      <c r="AV10" s="11"/>
      <c r="AW10" s="11"/>
    </row>
    <row r="11" spans="1:49" s="10" customFormat="1" ht="50.25" customHeight="1" x14ac:dyDescent="0.2">
      <c r="A11" s="3" t="s">
        <v>0</v>
      </c>
      <c r="B11" s="3" t="s">
        <v>1</v>
      </c>
      <c r="C11" s="3" t="s">
        <v>90</v>
      </c>
      <c r="D11" s="3" t="s">
        <v>2</v>
      </c>
      <c r="E11" s="3" t="s">
        <v>4</v>
      </c>
      <c r="F11" s="3" t="s">
        <v>3</v>
      </c>
      <c r="G11" s="3" t="s">
        <v>217</v>
      </c>
      <c r="H11" s="3" t="s">
        <v>218</v>
      </c>
      <c r="I11" s="3" t="s">
        <v>5</v>
      </c>
      <c r="J11" s="1" t="s">
        <v>221</v>
      </c>
      <c r="K11" s="1" t="s">
        <v>222</v>
      </c>
      <c r="L11" s="1" t="s">
        <v>223</v>
      </c>
      <c r="M11" s="2" t="s">
        <v>224</v>
      </c>
      <c r="N11" s="2" t="s">
        <v>225</v>
      </c>
      <c r="O11" s="1" t="s">
        <v>226</v>
      </c>
      <c r="P11" s="3" t="s">
        <v>6</v>
      </c>
      <c r="Q11" s="3" t="s">
        <v>237</v>
      </c>
      <c r="R11" s="3" t="s">
        <v>7</v>
      </c>
      <c r="S11" s="3" t="s">
        <v>8</v>
      </c>
      <c r="T11" s="3" t="s">
        <v>9</v>
      </c>
      <c r="U11" s="3" t="s">
        <v>10</v>
      </c>
      <c r="V11" s="3" t="s">
        <v>11</v>
      </c>
      <c r="W11" s="3" t="s">
        <v>12</v>
      </c>
      <c r="X11" s="3" t="s">
        <v>13</v>
      </c>
      <c r="Y11" s="3" t="s">
        <v>14</v>
      </c>
      <c r="Z11" s="3" t="s">
        <v>15</v>
      </c>
      <c r="AA11" s="3" t="s">
        <v>16</v>
      </c>
      <c r="AB11" s="3" t="s">
        <v>17</v>
      </c>
      <c r="AC11" s="3" t="s">
        <v>18</v>
      </c>
      <c r="AD11" s="3" t="s">
        <v>19</v>
      </c>
      <c r="AE11" s="3" t="s">
        <v>20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1"/>
      <c r="AQ11" s="11"/>
      <c r="AR11" s="11"/>
      <c r="AS11" s="11"/>
      <c r="AT11" s="11"/>
      <c r="AU11" s="11"/>
      <c r="AV11" s="11"/>
      <c r="AW11" s="11"/>
    </row>
    <row r="12" spans="1:49" s="11" customFormat="1" ht="30.75" customHeight="1" x14ac:dyDescent="0.2">
      <c r="A12" s="7">
        <v>1</v>
      </c>
      <c r="B12" s="7">
        <v>12050151</v>
      </c>
      <c r="C12" s="4" t="s">
        <v>147</v>
      </c>
      <c r="D12" s="7" t="s">
        <v>148</v>
      </c>
      <c r="E12" s="7" t="s">
        <v>56</v>
      </c>
      <c r="F12" s="7" t="s">
        <v>21</v>
      </c>
      <c r="G12" s="7"/>
      <c r="H12" s="7" t="s">
        <v>219</v>
      </c>
      <c r="I12" s="7" t="s">
        <v>53</v>
      </c>
      <c r="J12" s="7" t="s">
        <v>57</v>
      </c>
      <c r="K12" s="7" t="s">
        <v>200</v>
      </c>
      <c r="L12" s="6" t="s">
        <v>149</v>
      </c>
      <c r="M12" s="6"/>
      <c r="N12" s="6"/>
      <c r="O12" s="6"/>
      <c r="P12" s="4" t="s">
        <v>32</v>
      </c>
      <c r="Q12" s="23">
        <f>VLOOKUP(P12,[1]Timkiem!$A$5:$C$132,3,0)</f>
        <v>52340201</v>
      </c>
      <c r="R12" s="4" t="str">
        <f>VLOOKUP(P12,[2]Timkiem!A:B,2,0)</f>
        <v>Banking - Finance</v>
      </c>
      <c r="S12" s="4"/>
      <c r="T12" s="4"/>
      <c r="U12" s="6" t="s">
        <v>25</v>
      </c>
      <c r="V12" s="6" t="s">
        <v>26</v>
      </c>
      <c r="W12" s="5" t="str">
        <f>VLOOKUP(J12,[2]Timkiem!A:B,2,0)</f>
        <v>Distinction</v>
      </c>
      <c r="X12" s="4" t="s">
        <v>101</v>
      </c>
      <c r="Y12" s="8" t="s">
        <v>60</v>
      </c>
      <c r="Z12" s="4" t="s">
        <v>150</v>
      </c>
      <c r="AA12" s="4" t="s">
        <v>135</v>
      </c>
      <c r="AB12" s="4" t="s">
        <v>235</v>
      </c>
      <c r="AC12" s="4" t="s">
        <v>101</v>
      </c>
      <c r="AD12" s="8" t="s">
        <v>60</v>
      </c>
      <c r="AE12" s="4" t="s">
        <v>102</v>
      </c>
      <c r="AF12" s="4" t="str">
        <f t="shared" ref="AF12" si="0">RIGHT(Z12,4)</f>
        <v>TCNH</v>
      </c>
      <c r="AG12" s="4"/>
      <c r="AH12" s="4"/>
      <c r="AI12" s="4"/>
      <c r="AJ12" s="4"/>
      <c r="AK12" s="4"/>
      <c r="AL12" s="4"/>
      <c r="AM12" s="4"/>
      <c r="AN12" s="4"/>
      <c r="AO12" s="4"/>
    </row>
    <row r="14" spans="1:49" x14ac:dyDescent="0.2">
      <c r="B14" s="30" t="s">
        <v>244</v>
      </c>
    </row>
    <row r="15" spans="1:49" ht="14.25" x14ac:dyDescent="0.2">
      <c r="M15" s="16" t="s">
        <v>238</v>
      </c>
    </row>
    <row r="16" spans="1:49" ht="14.25" x14ac:dyDescent="0.2">
      <c r="M16" s="16" t="s">
        <v>239</v>
      </c>
    </row>
    <row r="17" spans="13:13" ht="15" x14ac:dyDescent="0.2">
      <c r="M17" s="29"/>
    </row>
    <row r="18" spans="13:13" ht="15" x14ac:dyDescent="0.2">
      <c r="M18" s="29"/>
    </row>
    <row r="19" spans="13:13" ht="15" x14ac:dyDescent="0.2">
      <c r="M19" s="29"/>
    </row>
    <row r="20" spans="13:13" ht="15" x14ac:dyDescent="0.2">
      <c r="M20" s="29"/>
    </row>
    <row r="21" spans="13:13" ht="14.25" x14ac:dyDescent="0.2">
      <c r="M21" s="16" t="s">
        <v>240</v>
      </c>
    </row>
  </sheetData>
  <mergeCells count="7">
    <mergeCell ref="A5:O5"/>
    <mergeCell ref="A1:D1"/>
    <mergeCell ref="G1:N1"/>
    <mergeCell ref="A2:D2"/>
    <mergeCell ref="G2:N2"/>
    <mergeCell ref="B3:D3"/>
    <mergeCell ref="A4:O4"/>
  </mergeCells>
  <pageMargins left="0.35" right="0.2" top="0.44" bottom="0.3" header="0.3" footer="0.17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CQ (13)</vt:lpstr>
      <vt:lpstr>CQ (7)</vt:lpstr>
      <vt:lpstr>CQ (12)</vt:lpstr>
      <vt:lpstr>CQ (11)</vt:lpstr>
      <vt:lpstr>CQ (10)</vt:lpstr>
      <vt:lpstr>CQ (9)</vt:lpstr>
      <vt:lpstr>CQ (8)</vt:lpstr>
      <vt:lpstr>CQ (6)</vt:lpstr>
      <vt:lpstr>CQ (5)</vt:lpstr>
      <vt:lpstr>CQ (4)</vt:lpstr>
      <vt:lpstr>CQ (3)</vt:lpstr>
      <vt:lpstr>CQ (2)</vt:lpstr>
      <vt:lpstr>CQ (1)</vt:lpstr>
      <vt:lpstr>DH-2.2017tong</vt:lpstr>
      <vt:lpstr>'CQ (1)'!Print_Area</vt:lpstr>
      <vt:lpstr>'CQ (10)'!Print_Area</vt:lpstr>
      <vt:lpstr>'CQ (11)'!Print_Area</vt:lpstr>
      <vt:lpstr>'CQ (12)'!Print_Area</vt:lpstr>
      <vt:lpstr>'CQ (13)'!Print_Area</vt:lpstr>
      <vt:lpstr>'CQ (2)'!Print_Area</vt:lpstr>
      <vt:lpstr>'CQ (3)'!Print_Area</vt:lpstr>
      <vt:lpstr>'CQ (4)'!Print_Area</vt:lpstr>
      <vt:lpstr>'CQ (5)'!Print_Area</vt:lpstr>
      <vt:lpstr>'CQ (6)'!Print_Area</vt:lpstr>
      <vt:lpstr>'CQ (7)'!Print_Area</vt:lpstr>
      <vt:lpstr>'CQ (8)'!Print_Area</vt:lpstr>
      <vt:lpstr>'CQ (9)'!Print_Area</vt:lpstr>
      <vt:lpstr>'DH-2.2017tong'!Print_Area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2017-02-24T09:12:39Z</cp:lastPrinted>
  <dcterms:created xsi:type="dcterms:W3CDTF">2017-02-14T02:33:58Z</dcterms:created>
  <dcterms:modified xsi:type="dcterms:W3CDTF">2017-04-25T02:49:36Z</dcterms:modified>
</cp:coreProperties>
</file>